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 activeTab="1"/>
  </bookViews>
  <sheets>
    <sheet name="Титул" sheetId="1" r:id="rId1"/>
    <sheet name="финансирование мероприятий" sheetId="2" r:id="rId2"/>
    <sheet name="показатели табл.4" sheetId="8" r:id="rId3"/>
    <sheet name="табл 5" sheetId="9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2">'показатели табл.4'!$A$1:$AR$44</definedName>
    <definedName name="_xlnm.Print_Area" localSheetId="0">Титул!$A$1:$J$44</definedName>
    <definedName name="_xlnm.Print_Area" localSheetId="1">'финансирование мероприятий'!$A$1:$AU$229</definedName>
  </definedNames>
  <calcPr calcId="124519"/>
</workbook>
</file>

<file path=xl/calcChain.xml><?xml version="1.0" encoding="utf-8"?>
<calcChain xmlns="http://schemas.openxmlformats.org/spreadsheetml/2006/main">
  <c r="AV9" i="2"/>
  <c r="AV10"/>
  <c r="AA106"/>
  <c r="AB106"/>
  <c r="AD106"/>
  <c r="E36"/>
  <c r="F93"/>
  <c r="AB29"/>
  <c r="X29"/>
  <c r="AP65"/>
  <c r="AB65"/>
  <c r="AP47"/>
  <c r="AG50"/>
  <c r="AG47"/>
  <c r="AB47"/>
  <c r="AG38"/>
  <c r="AB35"/>
  <c r="AP35"/>
  <c r="AB32"/>
  <c r="L106"/>
  <c r="X89"/>
  <c r="Q75"/>
  <c r="Q76"/>
  <c r="T108"/>
  <c r="Q108"/>
  <c r="N108"/>
  <c r="T141"/>
  <c r="Q141"/>
  <c r="N141"/>
  <c r="T147"/>
  <c r="Q147"/>
  <c r="N147"/>
  <c r="Q153"/>
  <c r="Q154"/>
  <c r="Q87"/>
  <c r="Q88"/>
  <c r="Q89"/>
  <c r="G80"/>
  <c r="G81"/>
  <c r="G82"/>
  <c r="Q78"/>
  <c r="Q79"/>
  <c r="Q73"/>
  <c r="X65"/>
  <c r="X47"/>
  <c r="X50"/>
  <c r="X41"/>
  <c r="X38"/>
  <c r="X35"/>
  <c r="X32"/>
  <c r="AQ151"/>
  <c r="AP151"/>
  <c r="AQ150"/>
  <c r="AP150"/>
  <c r="AN151"/>
  <c r="AM151"/>
  <c r="AN150"/>
  <c r="AM150"/>
  <c r="AK151"/>
  <c r="AJ151"/>
  <c r="AK150"/>
  <c r="AJ150"/>
  <c r="AH151"/>
  <c r="AG151"/>
  <c r="AH150"/>
  <c r="AG150"/>
  <c r="AE151"/>
  <c r="AD151"/>
  <c r="AE150"/>
  <c r="AD150"/>
  <c r="AB151"/>
  <c r="AA151"/>
  <c r="AB150"/>
  <c r="AA150"/>
  <c r="Y151"/>
  <c r="X151"/>
  <c r="Y150"/>
  <c r="X150"/>
  <c r="V151"/>
  <c r="U151"/>
  <c r="V150"/>
  <c r="U150"/>
  <c r="S151"/>
  <c r="R151"/>
  <c r="S150"/>
  <c r="R150"/>
  <c r="P151"/>
  <c r="Q151" s="1"/>
  <c r="O151"/>
  <c r="P150"/>
  <c r="Q150" s="1"/>
  <c r="O150"/>
  <c r="M151"/>
  <c r="L151"/>
  <c r="M150"/>
  <c r="L150"/>
  <c r="J151"/>
  <c r="J150"/>
  <c r="I151"/>
  <c r="I150"/>
  <c r="F154"/>
  <c r="F151" s="1"/>
  <c r="E154"/>
  <c r="E151" s="1"/>
  <c r="F153"/>
  <c r="F150" s="1"/>
  <c r="G150" s="1"/>
  <c r="E153"/>
  <c r="E150" s="1"/>
  <c r="AQ152"/>
  <c r="AQ149" s="1"/>
  <c r="AP152"/>
  <c r="AP149" s="1"/>
  <c r="AN152"/>
  <c r="AN149" s="1"/>
  <c r="AM152"/>
  <c r="AM149" s="1"/>
  <c r="AK152"/>
  <c r="AK149" s="1"/>
  <c r="AJ152"/>
  <c r="AJ149" s="1"/>
  <c r="AH152"/>
  <c r="AH149" s="1"/>
  <c r="AG152"/>
  <c r="AE152"/>
  <c r="AE149" s="1"/>
  <c r="AD152"/>
  <c r="AD149" s="1"/>
  <c r="AB152"/>
  <c r="AB149" s="1"/>
  <c r="AA152"/>
  <c r="Y152"/>
  <c r="Y149" s="1"/>
  <c r="X152"/>
  <c r="X149" s="1"/>
  <c r="V152"/>
  <c r="V149" s="1"/>
  <c r="U152"/>
  <c r="S152"/>
  <c r="R152"/>
  <c r="R149" s="1"/>
  <c r="P152"/>
  <c r="O152"/>
  <c r="O149" s="1"/>
  <c r="M152"/>
  <c r="L152"/>
  <c r="L149" s="1"/>
  <c r="J152"/>
  <c r="I152"/>
  <c r="I149" s="1"/>
  <c r="F152"/>
  <c r="F149" s="1"/>
  <c r="E152"/>
  <c r="E149" s="1"/>
  <c r="AQ145"/>
  <c r="AP145"/>
  <c r="AQ144"/>
  <c r="AP144"/>
  <c r="AN145"/>
  <c r="AM145"/>
  <c r="AN144"/>
  <c r="AM144"/>
  <c r="AK145"/>
  <c r="AJ145"/>
  <c r="AK144"/>
  <c r="AJ144"/>
  <c r="AH145"/>
  <c r="AG145"/>
  <c r="AH144"/>
  <c r="AG144"/>
  <c r="AE145"/>
  <c r="AD145"/>
  <c r="AE144"/>
  <c r="AD144"/>
  <c r="AB145"/>
  <c r="AA145"/>
  <c r="AB144"/>
  <c r="AA144"/>
  <c r="Y145"/>
  <c r="X145"/>
  <c r="Y144"/>
  <c r="X144"/>
  <c r="V145"/>
  <c r="U145"/>
  <c r="V144"/>
  <c r="U144"/>
  <c r="S145"/>
  <c r="T145" s="1"/>
  <c r="R145"/>
  <c r="S144"/>
  <c r="T144" s="1"/>
  <c r="R144"/>
  <c r="P145"/>
  <c r="Q145" s="1"/>
  <c r="O145"/>
  <c r="P144"/>
  <c r="Q144" s="1"/>
  <c r="O144"/>
  <c r="M145"/>
  <c r="N145" s="1"/>
  <c r="L145"/>
  <c r="M144"/>
  <c r="N144" s="1"/>
  <c r="L144"/>
  <c r="J145"/>
  <c r="J144"/>
  <c r="I145"/>
  <c r="I144"/>
  <c r="F148"/>
  <c r="F145" s="1"/>
  <c r="G145" s="1"/>
  <c r="E148"/>
  <c r="E145" s="1"/>
  <c r="F147"/>
  <c r="F144" s="1"/>
  <c r="E147"/>
  <c r="E144" s="1"/>
  <c r="AQ146"/>
  <c r="AR146" s="1"/>
  <c r="AP146"/>
  <c r="AP143" s="1"/>
  <c r="AN146"/>
  <c r="AN143" s="1"/>
  <c r="AM146"/>
  <c r="AM143" s="1"/>
  <c r="AK146"/>
  <c r="AL146" s="1"/>
  <c r="AJ146"/>
  <c r="AJ143" s="1"/>
  <c r="AH146"/>
  <c r="AI146" s="1"/>
  <c r="AG146"/>
  <c r="AG143" s="1"/>
  <c r="AE146"/>
  <c r="AF146" s="1"/>
  <c r="AD146"/>
  <c r="AD143" s="1"/>
  <c r="AB146"/>
  <c r="AA146"/>
  <c r="AA143" s="1"/>
  <c r="Y146"/>
  <c r="Y143" s="1"/>
  <c r="X146"/>
  <c r="X143" s="1"/>
  <c r="V146"/>
  <c r="V143" s="1"/>
  <c r="U146"/>
  <c r="U143" s="1"/>
  <c r="S146"/>
  <c r="R146"/>
  <c r="R143" s="1"/>
  <c r="P146"/>
  <c r="Q146" s="1"/>
  <c r="O146"/>
  <c r="O143" s="1"/>
  <c r="M146"/>
  <c r="N146" s="1"/>
  <c r="L146"/>
  <c r="L143" s="1"/>
  <c r="J146"/>
  <c r="I146"/>
  <c r="I143" s="1"/>
  <c r="F146"/>
  <c r="E146"/>
  <c r="E143" s="1"/>
  <c r="AQ139"/>
  <c r="AP139"/>
  <c r="AQ138"/>
  <c r="AP138"/>
  <c r="AN139"/>
  <c r="AM139"/>
  <c r="AN138"/>
  <c r="AM138"/>
  <c r="AK139"/>
  <c r="AJ139"/>
  <c r="AK138"/>
  <c r="AJ138"/>
  <c r="AH139"/>
  <c r="AG139"/>
  <c r="AH138"/>
  <c r="AG138"/>
  <c r="AE139"/>
  <c r="AD139"/>
  <c r="AE138"/>
  <c r="AD138"/>
  <c r="AB139"/>
  <c r="AA139"/>
  <c r="AB138"/>
  <c r="AA138"/>
  <c r="Y139"/>
  <c r="X139"/>
  <c r="Y138"/>
  <c r="X138"/>
  <c r="V139"/>
  <c r="U139"/>
  <c r="V138"/>
  <c r="U138"/>
  <c r="S139"/>
  <c r="T139" s="1"/>
  <c r="R139"/>
  <c r="S138"/>
  <c r="T138" s="1"/>
  <c r="R138"/>
  <c r="P139"/>
  <c r="Q139" s="1"/>
  <c r="O139"/>
  <c r="P138"/>
  <c r="Q138" s="1"/>
  <c r="O138"/>
  <c r="M139"/>
  <c r="N139" s="1"/>
  <c r="L139"/>
  <c r="M138"/>
  <c r="N138" s="1"/>
  <c r="L138"/>
  <c r="J139"/>
  <c r="J138"/>
  <c r="I139"/>
  <c r="I138"/>
  <c r="F142"/>
  <c r="F139" s="1"/>
  <c r="G139" s="1"/>
  <c r="E142"/>
  <c r="E139" s="1"/>
  <c r="F141"/>
  <c r="F138" s="1"/>
  <c r="E141"/>
  <c r="E138" s="1"/>
  <c r="AQ140"/>
  <c r="AQ137" s="1"/>
  <c r="AP140"/>
  <c r="AP137" s="1"/>
  <c r="AN140"/>
  <c r="AM140"/>
  <c r="AM137" s="1"/>
  <c r="AK140"/>
  <c r="AJ140"/>
  <c r="AJ137" s="1"/>
  <c r="AH140"/>
  <c r="AG140"/>
  <c r="AG137" s="1"/>
  <c r="AE140"/>
  <c r="AD140"/>
  <c r="AD137" s="1"/>
  <c r="AB140"/>
  <c r="AA140"/>
  <c r="AA137" s="1"/>
  <c r="Y140"/>
  <c r="Y137" s="1"/>
  <c r="X140"/>
  <c r="X137" s="1"/>
  <c r="V140"/>
  <c r="V137" s="1"/>
  <c r="U140"/>
  <c r="U137" s="1"/>
  <c r="S140"/>
  <c r="R140"/>
  <c r="R137" s="1"/>
  <c r="P140"/>
  <c r="O140"/>
  <c r="O137" s="1"/>
  <c r="M140"/>
  <c r="L140"/>
  <c r="L137" s="1"/>
  <c r="J140"/>
  <c r="I140"/>
  <c r="I137" s="1"/>
  <c r="F140"/>
  <c r="E140"/>
  <c r="E137" s="1"/>
  <c r="AQ124"/>
  <c r="AP124"/>
  <c r="AQ123"/>
  <c r="AP123"/>
  <c r="AN124"/>
  <c r="AM124"/>
  <c r="AN123"/>
  <c r="AM123"/>
  <c r="AK124"/>
  <c r="AJ124"/>
  <c r="AK123"/>
  <c r="AJ123"/>
  <c r="AH124"/>
  <c r="AG124"/>
  <c r="AH123"/>
  <c r="AG123"/>
  <c r="AE124"/>
  <c r="AD124"/>
  <c r="AE123"/>
  <c r="AD123"/>
  <c r="AB124"/>
  <c r="AA124"/>
  <c r="AB123"/>
  <c r="AA123"/>
  <c r="Y124"/>
  <c r="X124"/>
  <c r="Y123"/>
  <c r="X123"/>
  <c r="V124"/>
  <c r="U124"/>
  <c r="V123"/>
  <c r="U123"/>
  <c r="S124"/>
  <c r="R124"/>
  <c r="S123"/>
  <c r="R123"/>
  <c r="P124"/>
  <c r="O124"/>
  <c r="P123"/>
  <c r="O123"/>
  <c r="M124"/>
  <c r="N124" s="1"/>
  <c r="L124"/>
  <c r="M123"/>
  <c r="N123" s="1"/>
  <c r="L123"/>
  <c r="J124"/>
  <c r="I124"/>
  <c r="J123"/>
  <c r="I123"/>
  <c r="F130"/>
  <c r="E130"/>
  <c r="F129"/>
  <c r="E129"/>
  <c r="AQ128"/>
  <c r="AR128" s="1"/>
  <c r="AP128"/>
  <c r="AN128"/>
  <c r="AM128"/>
  <c r="AK128"/>
  <c r="AJ128"/>
  <c r="AH128"/>
  <c r="AI128" s="1"/>
  <c r="AG128"/>
  <c r="AE128"/>
  <c r="AD128"/>
  <c r="AB128"/>
  <c r="AA128"/>
  <c r="Y128"/>
  <c r="X128"/>
  <c r="V128"/>
  <c r="U128"/>
  <c r="S128"/>
  <c r="R128"/>
  <c r="P128"/>
  <c r="Q128" s="1"/>
  <c r="O128"/>
  <c r="M128"/>
  <c r="L128"/>
  <c r="J128"/>
  <c r="K128" s="1"/>
  <c r="I128"/>
  <c r="F127"/>
  <c r="F124" s="1"/>
  <c r="E127"/>
  <c r="F126"/>
  <c r="F123" s="1"/>
  <c r="E126"/>
  <c r="E123" s="1"/>
  <c r="AQ125"/>
  <c r="AR125" s="1"/>
  <c r="AP125"/>
  <c r="AP122" s="1"/>
  <c r="AN125"/>
  <c r="AN122" s="1"/>
  <c r="AM125"/>
  <c r="AM122" s="1"/>
  <c r="AK125"/>
  <c r="AJ125"/>
  <c r="AJ122" s="1"/>
  <c r="AH125"/>
  <c r="AH122" s="1"/>
  <c r="AG125"/>
  <c r="AG122" s="1"/>
  <c r="AE125"/>
  <c r="AF125" s="1"/>
  <c r="AD125"/>
  <c r="AD122" s="1"/>
  <c r="AB125"/>
  <c r="AB122" s="1"/>
  <c r="AA125"/>
  <c r="AA122" s="1"/>
  <c r="Y125"/>
  <c r="Y122" s="1"/>
  <c r="X125"/>
  <c r="V125"/>
  <c r="V122" s="1"/>
  <c r="U125"/>
  <c r="S125"/>
  <c r="T125" s="1"/>
  <c r="R125"/>
  <c r="R122" s="1"/>
  <c r="P125"/>
  <c r="P122" s="1"/>
  <c r="O125"/>
  <c r="O122" s="1"/>
  <c r="M125"/>
  <c r="N125" s="1"/>
  <c r="L125"/>
  <c r="L122" s="1"/>
  <c r="J125"/>
  <c r="J122" s="1"/>
  <c r="I125"/>
  <c r="E125" s="1"/>
  <c r="F125"/>
  <c r="AQ106"/>
  <c r="AP106"/>
  <c r="AP187" s="1"/>
  <c r="AQ105"/>
  <c r="AP105"/>
  <c r="AN106"/>
  <c r="AM106"/>
  <c r="AN105"/>
  <c r="AM105"/>
  <c r="AK106"/>
  <c r="AJ106"/>
  <c r="AK105"/>
  <c r="AJ105"/>
  <c r="AH106"/>
  <c r="AG106"/>
  <c r="AH105"/>
  <c r="AH186" s="1"/>
  <c r="AG105"/>
  <c r="AE106"/>
  <c r="AE187" s="1"/>
  <c r="AE105"/>
  <c r="AE186" s="1"/>
  <c r="AD105"/>
  <c r="AB105"/>
  <c r="AB186" s="1"/>
  <c r="AA105"/>
  <c r="Y106"/>
  <c r="Y187" s="1"/>
  <c r="X106"/>
  <c r="Y105"/>
  <c r="Y186" s="1"/>
  <c r="X105"/>
  <c r="V106"/>
  <c r="U106"/>
  <c r="U187" s="1"/>
  <c r="V105"/>
  <c r="U105"/>
  <c r="S106"/>
  <c r="S187" s="1"/>
  <c r="R106"/>
  <c r="S105"/>
  <c r="T105" s="1"/>
  <c r="R105"/>
  <c r="P106"/>
  <c r="Q106" s="1"/>
  <c r="O106"/>
  <c r="P105"/>
  <c r="Q105" s="1"/>
  <c r="O105"/>
  <c r="M106"/>
  <c r="M187" s="1"/>
  <c r="M105"/>
  <c r="N105" s="1"/>
  <c r="L105"/>
  <c r="J106"/>
  <c r="J187" s="1"/>
  <c r="I106"/>
  <c r="J105"/>
  <c r="I105"/>
  <c r="F67"/>
  <c r="F66"/>
  <c r="F61"/>
  <c r="F58" s="1"/>
  <c r="F60"/>
  <c r="F57"/>
  <c r="F52"/>
  <c r="F51"/>
  <c r="F50" s="1"/>
  <c r="F49"/>
  <c r="F48"/>
  <c r="F43"/>
  <c r="F42"/>
  <c r="F40"/>
  <c r="F39"/>
  <c r="F37"/>
  <c r="F36"/>
  <c r="F34"/>
  <c r="F33"/>
  <c r="F31"/>
  <c r="F30"/>
  <c r="F118"/>
  <c r="E118"/>
  <c r="F117"/>
  <c r="E117"/>
  <c r="AQ116"/>
  <c r="AP116"/>
  <c r="AN116"/>
  <c r="AM116"/>
  <c r="AK116"/>
  <c r="AJ116"/>
  <c r="AH116"/>
  <c r="AG116"/>
  <c r="AE116"/>
  <c r="AD116"/>
  <c r="AB116"/>
  <c r="AA116"/>
  <c r="Y116"/>
  <c r="X116"/>
  <c r="Z116" s="1"/>
  <c r="V116"/>
  <c r="U116"/>
  <c r="S116"/>
  <c r="R116"/>
  <c r="T116" s="1"/>
  <c r="P116"/>
  <c r="O116"/>
  <c r="M116"/>
  <c r="L116"/>
  <c r="N116" s="1"/>
  <c r="J116"/>
  <c r="I116"/>
  <c r="E116" s="1"/>
  <c r="F115"/>
  <c r="F106" s="1"/>
  <c r="E115"/>
  <c r="F114"/>
  <c r="E114"/>
  <c r="AQ113"/>
  <c r="AP113"/>
  <c r="AN113"/>
  <c r="AM113"/>
  <c r="AK113"/>
  <c r="AJ113"/>
  <c r="AH113"/>
  <c r="AG113"/>
  <c r="AE113"/>
  <c r="AD113"/>
  <c r="AB113"/>
  <c r="AA113"/>
  <c r="Y113"/>
  <c r="X113"/>
  <c r="V113"/>
  <c r="U113"/>
  <c r="S113"/>
  <c r="R113"/>
  <c r="P113"/>
  <c r="O113"/>
  <c r="M113"/>
  <c r="L113"/>
  <c r="J113"/>
  <c r="I113"/>
  <c r="E113" s="1"/>
  <c r="F113"/>
  <c r="F112"/>
  <c r="F111"/>
  <c r="E111"/>
  <c r="AQ110"/>
  <c r="AP110"/>
  <c r="AN110"/>
  <c r="AM110"/>
  <c r="AK110"/>
  <c r="AJ110"/>
  <c r="AL110" s="1"/>
  <c r="AH110"/>
  <c r="AG110"/>
  <c r="AE110"/>
  <c r="AD110"/>
  <c r="AF110" s="1"/>
  <c r="AB110"/>
  <c r="AA110"/>
  <c r="Y110"/>
  <c r="X110"/>
  <c r="Z110" s="1"/>
  <c r="V110"/>
  <c r="U110"/>
  <c r="S110"/>
  <c r="R110"/>
  <c r="T110" s="1"/>
  <c r="P110"/>
  <c r="O110"/>
  <c r="M110"/>
  <c r="J110"/>
  <c r="I110"/>
  <c r="F109"/>
  <c r="E109"/>
  <c r="F108"/>
  <c r="F105" s="1"/>
  <c r="E108"/>
  <c r="AQ107"/>
  <c r="AP107"/>
  <c r="AN107"/>
  <c r="AN104" s="1"/>
  <c r="AM107"/>
  <c r="AK107"/>
  <c r="AK104" s="1"/>
  <c r="AJ107"/>
  <c r="AH107"/>
  <c r="AH104" s="1"/>
  <c r="AG107"/>
  <c r="AE107"/>
  <c r="AD107"/>
  <c r="AB107"/>
  <c r="AB104" s="1"/>
  <c r="AA107"/>
  <c r="Y107"/>
  <c r="Y104" s="1"/>
  <c r="Y185" s="1"/>
  <c r="X107"/>
  <c r="V107"/>
  <c r="V104" s="1"/>
  <c r="U107"/>
  <c r="S107"/>
  <c r="R107"/>
  <c r="P107"/>
  <c r="P104" s="1"/>
  <c r="O107"/>
  <c r="M107"/>
  <c r="L107"/>
  <c r="J107"/>
  <c r="J104" s="1"/>
  <c r="I107"/>
  <c r="E107" s="1"/>
  <c r="AP186"/>
  <c r="AH187"/>
  <c r="AD187"/>
  <c r="AD186"/>
  <c r="AB187"/>
  <c r="X186"/>
  <c r="U186"/>
  <c r="S186"/>
  <c r="M186"/>
  <c r="I187"/>
  <c r="AK99"/>
  <c r="AK100"/>
  <c r="AK187" s="1"/>
  <c r="AJ99"/>
  <c r="AJ100"/>
  <c r="F103"/>
  <c r="F100" s="1"/>
  <c r="E103"/>
  <c r="E100" s="1"/>
  <c r="F102"/>
  <c r="F99" s="1"/>
  <c r="E102"/>
  <c r="E99" s="1"/>
  <c r="E98" s="1"/>
  <c r="AP101"/>
  <c r="AM101"/>
  <c r="AK101"/>
  <c r="AJ101"/>
  <c r="F101"/>
  <c r="E101"/>
  <c r="G151" l="1"/>
  <c r="AC146"/>
  <c r="AO128"/>
  <c r="AL125"/>
  <c r="G123"/>
  <c r="AC128"/>
  <c r="F107"/>
  <c r="AK98"/>
  <c r="AD104"/>
  <c r="W152"/>
  <c r="AC152"/>
  <c r="AI152"/>
  <c r="T106"/>
  <c r="G148"/>
  <c r="G142"/>
  <c r="N106"/>
  <c r="F65"/>
  <c r="F47"/>
  <c r="F29"/>
  <c r="K146"/>
  <c r="G144"/>
  <c r="G138"/>
  <c r="L110"/>
  <c r="N110" s="1"/>
  <c r="E112"/>
  <c r="G147"/>
  <c r="G141"/>
  <c r="G108"/>
  <c r="AM104"/>
  <c r="AR110"/>
  <c r="E106"/>
  <c r="G106" s="1"/>
  <c r="N113"/>
  <c r="T113"/>
  <c r="Z113"/>
  <c r="AF113"/>
  <c r="AL113"/>
  <c r="AR113"/>
  <c r="I122"/>
  <c r="X187"/>
  <c r="AN187"/>
  <c r="G153"/>
  <c r="AJ98"/>
  <c r="N107"/>
  <c r="AF107"/>
  <c r="AR107"/>
  <c r="AF116"/>
  <c r="AL116"/>
  <c r="F38"/>
  <c r="F41"/>
  <c r="AJ186"/>
  <c r="I186"/>
  <c r="O187"/>
  <c r="G154"/>
  <c r="F187"/>
  <c r="F98"/>
  <c r="G98" s="1"/>
  <c r="AJ187"/>
  <c r="L187"/>
  <c r="N187" s="1"/>
  <c r="M143"/>
  <c r="N143" s="1"/>
  <c r="AB143"/>
  <c r="AE143"/>
  <c r="AH143"/>
  <c r="AD185"/>
  <c r="F56"/>
  <c r="F59"/>
  <c r="M104"/>
  <c r="AE104"/>
  <c r="AP104"/>
  <c r="AP185" s="1"/>
  <c r="L186"/>
  <c r="N186" s="1"/>
  <c r="J143"/>
  <c r="P143"/>
  <c r="Q143" s="1"/>
  <c r="AK143"/>
  <c r="O186"/>
  <c r="R187"/>
  <c r="T187" s="1"/>
  <c r="V185"/>
  <c r="V186"/>
  <c r="V187"/>
  <c r="AA149"/>
  <c r="Q107"/>
  <c r="R104"/>
  <c r="W107"/>
  <c r="X104"/>
  <c r="AC107"/>
  <c r="AI107"/>
  <c r="AJ104"/>
  <c r="AJ185" s="1"/>
  <c r="AO107"/>
  <c r="E105"/>
  <c r="G105" s="1"/>
  <c r="K110"/>
  <c r="Q110"/>
  <c r="W110"/>
  <c r="AC110"/>
  <c r="AI110"/>
  <c r="AO110"/>
  <c r="Q113"/>
  <c r="W113"/>
  <c r="AC113"/>
  <c r="AI113"/>
  <c r="AO113"/>
  <c r="K116"/>
  <c r="Q116"/>
  <c r="W116"/>
  <c r="AC116"/>
  <c r="AI116"/>
  <c r="AO116"/>
  <c r="AR116"/>
  <c r="F32"/>
  <c r="F35"/>
  <c r="I104"/>
  <c r="I185" s="1"/>
  <c r="O104"/>
  <c r="O185" s="1"/>
  <c r="AA104"/>
  <c r="AG104"/>
  <c r="AQ104"/>
  <c r="Q125"/>
  <c r="W125"/>
  <c r="AC125"/>
  <c r="AI125"/>
  <c r="AO125"/>
  <c r="N128"/>
  <c r="T128"/>
  <c r="Z128"/>
  <c r="AF128"/>
  <c r="AL128"/>
  <c r="E124"/>
  <c r="G124" s="1"/>
  <c r="M122"/>
  <c r="N122" s="1"/>
  <c r="S122"/>
  <c r="AE122"/>
  <c r="AK122"/>
  <c r="AQ122"/>
  <c r="K140"/>
  <c r="N140"/>
  <c r="Q140"/>
  <c r="AC140"/>
  <c r="AF140"/>
  <c r="AI140"/>
  <c r="AL140"/>
  <c r="AO140"/>
  <c r="J137"/>
  <c r="M137"/>
  <c r="N137" s="1"/>
  <c r="P137"/>
  <c r="Q137" s="1"/>
  <c r="AB137"/>
  <c r="AB185" s="1"/>
  <c r="AE137"/>
  <c r="AH137"/>
  <c r="AH185" s="1"/>
  <c r="AK137"/>
  <c r="AN137"/>
  <c r="AN185" s="1"/>
  <c r="AN186"/>
  <c r="AQ143"/>
  <c r="K152"/>
  <c r="N152"/>
  <c r="Q152"/>
  <c r="T152"/>
  <c r="AL152"/>
  <c r="AO152"/>
  <c r="AR152"/>
  <c r="J149"/>
  <c r="M149"/>
  <c r="P149"/>
  <c r="Q149" s="1"/>
  <c r="S149"/>
  <c r="AG149"/>
  <c r="U149"/>
  <c r="Z152"/>
  <c r="W146"/>
  <c r="Z146"/>
  <c r="W140"/>
  <c r="Z140"/>
  <c r="W128"/>
  <c r="X122"/>
  <c r="X185" s="1"/>
  <c r="E128"/>
  <c r="E122" s="1"/>
  <c r="U122"/>
  <c r="Z125"/>
  <c r="Z107"/>
  <c r="U104"/>
  <c r="AO146"/>
  <c r="G146"/>
  <c r="T146"/>
  <c r="F143"/>
  <c r="G143" s="1"/>
  <c r="S143"/>
  <c r="T143" s="1"/>
  <c r="AR140"/>
  <c r="G140"/>
  <c r="T140"/>
  <c r="F186"/>
  <c r="S137"/>
  <c r="T137" s="1"/>
  <c r="F137"/>
  <c r="G137" s="1"/>
  <c r="AL107"/>
  <c r="T107"/>
  <c r="R185"/>
  <c r="R186"/>
  <c r="T186" s="1"/>
  <c r="S104"/>
  <c r="G149"/>
  <c r="G152"/>
  <c r="AF152"/>
  <c r="AK186"/>
  <c r="J186"/>
  <c r="P185"/>
  <c r="Q185" s="1"/>
  <c r="P186"/>
  <c r="Q186" s="1"/>
  <c r="P187"/>
  <c r="Q187" s="1"/>
  <c r="AQ185"/>
  <c r="AQ186"/>
  <c r="AQ187"/>
  <c r="AM185"/>
  <c r="AM186"/>
  <c r="AM187"/>
  <c r="AG185"/>
  <c r="AG186"/>
  <c r="AG187"/>
  <c r="AA185"/>
  <c r="AA186"/>
  <c r="AA187"/>
  <c r="G125"/>
  <c r="K125"/>
  <c r="F128"/>
  <c r="G107"/>
  <c r="G113"/>
  <c r="K107"/>
  <c r="K113"/>
  <c r="F110"/>
  <c r="F116"/>
  <c r="G116" s="1"/>
  <c r="G128" l="1"/>
  <c r="E186"/>
  <c r="G186" s="1"/>
  <c r="E187"/>
  <c r="S185"/>
  <c r="T185" s="1"/>
  <c r="T104"/>
  <c r="Q104"/>
  <c r="G187"/>
  <c r="L104"/>
  <c r="G110"/>
  <c r="E110"/>
  <c r="E104" s="1"/>
  <c r="E185" s="1"/>
  <c r="J185"/>
  <c r="AK185"/>
  <c r="M185"/>
  <c r="F122"/>
  <c r="AE185"/>
  <c r="F104"/>
  <c r="G104" s="1"/>
  <c r="U185"/>
  <c r="G122"/>
  <c r="F64"/>
  <c r="F63"/>
  <c r="F62"/>
  <c r="AQ64"/>
  <c r="AQ63"/>
  <c r="AQ62" s="1"/>
  <c r="AP64"/>
  <c r="AP63"/>
  <c r="AN64"/>
  <c r="AN63"/>
  <c r="AM63"/>
  <c r="AM64"/>
  <c r="AK63"/>
  <c r="AK64"/>
  <c r="AJ63"/>
  <c r="AJ64"/>
  <c r="AH63"/>
  <c r="AH64"/>
  <c r="AG63"/>
  <c r="AG64"/>
  <c r="AE63"/>
  <c r="AE64"/>
  <c r="AD63"/>
  <c r="AD64"/>
  <c r="AB63"/>
  <c r="AB64"/>
  <c r="AA63"/>
  <c r="AA64"/>
  <c r="Y63"/>
  <c r="Y57" s="1"/>
  <c r="Y64"/>
  <c r="X63"/>
  <c r="X64"/>
  <c r="V63"/>
  <c r="V57" s="1"/>
  <c r="V64"/>
  <c r="V58" s="1"/>
  <c r="U63"/>
  <c r="U64"/>
  <c r="S63"/>
  <c r="S64"/>
  <c r="S58" s="1"/>
  <c r="R63"/>
  <c r="R64"/>
  <c r="M63"/>
  <c r="M64"/>
  <c r="L63"/>
  <c r="L64"/>
  <c r="J63"/>
  <c r="I63"/>
  <c r="J64"/>
  <c r="I64"/>
  <c r="O63"/>
  <c r="P63"/>
  <c r="P64"/>
  <c r="O64"/>
  <c r="J57"/>
  <c r="J58"/>
  <c r="M56"/>
  <c r="M57"/>
  <c r="M58"/>
  <c r="P57"/>
  <c r="P58"/>
  <c r="O58"/>
  <c r="O57"/>
  <c r="O56"/>
  <c r="R58"/>
  <c r="S57"/>
  <c r="R57"/>
  <c r="R56"/>
  <c r="U58"/>
  <c r="U57"/>
  <c r="Y58"/>
  <c r="X58"/>
  <c r="X57"/>
  <c r="X56"/>
  <c r="AB58"/>
  <c r="AA58"/>
  <c r="AB57"/>
  <c r="AA57"/>
  <c r="AB56"/>
  <c r="AA56"/>
  <c r="AE58"/>
  <c r="AD58"/>
  <c r="AE57"/>
  <c r="AD57"/>
  <c r="AE56"/>
  <c r="AH58"/>
  <c r="AG58"/>
  <c r="AH57"/>
  <c r="AG57"/>
  <c r="AH56"/>
  <c r="AG56"/>
  <c r="AK58"/>
  <c r="AJ58"/>
  <c r="AJ57"/>
  <c r="AJ56"/>
  <c r="AN58"/>
  <c r="AM58"/>
  <c r="AN57"/>
  <c r="AM57"/>
  <c r="AN56"/>
  <c r="AP56"/>
  <c r="AP57"/>
  <c r="AP58"/>
  <c r="F91"/>
  <c r="E91"/>
  <c r="F90"/>
  <c r="E90"/>
  <c r="AM89"/>
  <c r="AD89"/>
  <c r="AB89"/>
  <c r="U89"/>
  <c r="L89"/>
  <c r="F88"/>
  <c r="E88"/>
  <c r="F87"/>
  <c r="G87" s="1"/>
  <c r="E87"/>
  <c r="AQ86"/>
  <c r="AP86"/>
  <c r="AN86"/>
  <c r="AM86"/>
  <c r="AK86"/>
  <c r="AJ86"/>
  <c r="AH86"/>
  <c r="AG86"/>
  <c r="AE86"/>
  <c r="AD86"/>
  <c r="AB86"/>
  <c r="AA86"/>
  <c r="Y86"/>
  <c r="X86"/>
  <c r="V86"/>
  <c r="U86"/>
  <c r="S86"/>
  <c r="R86"/>
  <c r="P86"/>
  <c r="Q86" s="1"/>
  <c r="O86"/>
  <c r="M86"/>
  <c r="L86"/>
  <c r="F86"/>
  <c r="E86"/>
  <c r="F85"/>
  <c r="G85" s="1"/>
  <c r="E85"/>
  <c r="F84"/>
  <c r="G84" s="1"/>
  <c r="E84"/>
  <c r="AQ83"/>
  <c r="AP83"/>
  <c r="AN83"/>
  <c r="AM83"/>
  <c r="AK83"/>
  <c r="AJ83"/>
  <c r="AH83"/>
  <c r="AG83"/>
  <c r="AE83"/>
  <c r="AD83"/>
  <c r="AB83"/>
  <c r="AA83"/>
  <c r="Y83"/>
  <c r="X83"/>
  <c r="V83"/>
  <c r="U83"/>
  <c r="S83"/>
  <c r="R83"/>
  <c r="P83"/>
  <c r="O83"/>
  <c r="M83"/>
  <c r="L83"/>
  <c r="F83"/>
  <c r="G83" s="1"/>
  <c r="E83"/>
  <c r="F79"/>
  <c r="E79"/>
  <c r="F78"/>
  <c r="G78" s="1"/>
  <c r="E78"/>
  <c r="AQ77"/>
  <c r="AP77"/>
  <c r="AN77"/>
  <c r="AM77"/>
  <c r="AK77"/>
  <c r="AJ77"/>
  <c r="AH77"/>
  <c r="AG77"/>
  <c r="AE77"/>
  <c r="AD77"/>
  <c r="AB77"/>
  <c r="AA77"/>
  <c r="Y77"/>
  <c r="X77"/>
  <c r="V77"/>
  <c r="U77"/>
  <c r="S77"/>
  <c r="R77"/>
  <c r="P77"/>
  <c r="Q77" s="1"/>
  <c r="O77"/>
  <c r="M77"/>
  <c r="L77"/>
  <c r="F77"/>
  <c r="E77"/>
  <c r="F76"/>
  <c r="E76"/>
  <c r="F75"/>
  <c r="G75" s="1"/>
  <c r="E75"/>
  <c r="AQ74"/>
  <c r="AP74"/>
  <c r="AN74"/>
  <c r="AM74"/>
  <c r="AK74"/>
  <c r="AJ74"/>
  <c r="AH74"/>
  <c r="AG74"/>
  <c r="AE74"/>
  <c r="AD74"/>
  <c r="AB74"/>
  <c r="AA74"/>
  <c r="Y74"/>
  <c r="X74"/>
  <c r="V74"/>
  <c r="U74"/>
  <c r="S74"/>
  <c r="R74"/>
  <c r="P74"/>
  <c r="Q74" s="1"/>
  <c r="O74"/>
  <c r="M74"/>
  <c r="L74"/>
  <c r="F74"/>
  <c r="E74"/>
  <c r="F73"/>
  <c r="E73"/>
  <c r="F72"/>
  <c r="G72" s="1"/>
  <c r="E72"/>
  <c r="AQ71"/>
  <c r="AP71"/>
  <c r="AN71"/>
  <c r="AM71"/>
  <c r="AK71"/>
  <c r="AJ71"/>
  <c r="AH71"/>
  <c r="AG71"/>
  <c r="AE71"/>
  <c r="AD71"/>
  <c r="AB71"/>
  <c r="AA71"/>
  <c r="Y71"/>
  <c r="X71"/>
  <c r="V71"/>
  <c r="U71"/>
  <c r="S71"/>
  <c r="R71"/>
  <c r="P71"/>
  <c r="Q71" s="1"/>
  <c r="O71"/>
  <c r="O68" s="1"/>
  <c r="M71"/>
  <c r="L71"/>
  <c r="F71"/>
  <c r="E71"/>
  <c r="AQ70"/>
  <c r="AP70"/>
  <c r="AQ69"/>
  <c r="AP69"/>
  <c r="AQ68"/>
  <c r="AP68"/>
  <c r="AN70"/>
  <c r="AM70"/>
  <c r="AN69"/>
  <c r="AM69"/>
  <c r="AN68"/>
  <c r="AM68"/>
  <c r="AK70"/>
  <c r="AJ70"/>
  <c r="AK69"/>
  <c r="AJ69"/>
  <c r="AK68"/>
  <c r="AJ68"/>
  <c r="AH70"/>
  <c r="AG70"/>
  <c r="AH69"/>
  <c r="AG69"/>
  <c r="AH68"/>
  <c r="AG68"/>
  <c r="AE70"/>
  <c r="AD70"/>
  <c r="AE69"/>
  <c r="AD69"/>
  <c r="AE68"/>
  <c r="AD68"/>
  <c r="AB70"/>
  <c r="AA70"/>
  <c r="AB69"/>
  <c r="AA69"/>
  <c r="AB68"/>
  <c r="AA68"/>
  <c r="Y70"/>
  <c r="X70"/>
  <c r="Y69"/>
  <c r="X69"/>
  <c r="Y68"/>
  <c r="X68"/>
  <c r="V70"/>
  <c r="U70"/>
  <c r="V69"/>
  <c r="U69"/>
  <c r="V68"/>
  <c r="U68"/>
  <c r="S70"/>
  <c r="R70"/>
  <c r="S69"/>
  <c r="R69"/>
  <c r="S68"/>
  <c r="R68"/>
  <c r="P70"/>
  <c r="Q70" s="1"/>
  <c r="O70"/>
  <c r="P69"/>
  <c r="O69"/>
  <c r="P68"/>
  <c r="Q68" s="1"/>
  <c r="M70"/>
  <c r="L70"/>
  <c r="M69"/>
  <c r="L69"/>
  <c r="M68"/>
  <c r="L68"/>
  <c r="J70"/>
  <c r="I70"/>
  <c r="J69"/>
  <c r="I69"/>
  <c r="J68"/>
  <c r="I68"/>
  <c r="F69"/>
  <c r="E69"/>
  <c r="E70"/>
  <c r="E67"/>
  <c r="E64" s="1"/>
  <c r="E66"/>
  <c r="E63" s="1"/>
  <c r="AM65"/>
  <c r="AD65"/>
  <c r="U65"/>
  <c r="AQ58"/>
  <c r="L58"/>
  <c r="AQ57"/>
  <c r="AQ56" s="1"/>
  <c r="AK57"/>
  <c r="AK56" s="1"/>
  <c r="AA62"/>
  <c r="L57"/>
  <c r="I57"/>
  <c r="AK62"/>
  <c r="AH62"/>
  <c r="AG62"/>
  <c r="AE62"/>
  <c r="AD62"/>
  <c r="AB62"/>
  <c r="Y62"/>
  <c r="X62"/>
  <c r="S62"/>
  <c r="P62"/>
  <c r="O62"/>
  <c r="M62"/>
  <c r="L62"/>
  <c r="I62"/>
  <c r="E60"/>
  <c r="E57" s="1"/>
  <c r="AM59"/>
  <c r="AM56" s="1"/>
  <c r="AD59"/>
  <c r="AD56" s="1"/>
  <c r="U59"/>
  <c r="U56" s="1"/>
  <c r="AQ46"/>
  <c r="AP46"/>
  <c r="AQ45"/>
  <c r="AP45"/>
  <c r="AQ44"/>
  <c r="AP44"/>
  <c r="AN46"/>
  <c r="AM46"/>
  <c r="AN45"/>
  <c r="AM45"/>
  <c r="AN44"/>
  <c r="AM44"/>
  <c r="AK46"/>
  <c r="AJ46"/>
  <c r="AK45"/>
  <c r="AJ45"/>
  <c r="AK44"/>
  <c r="AJ44"/>
  <c r="AH46"/>
  <c r="AG46"/>
  <c r="AH45"/>
  <c r="AG45"/>
  <c r="AH44"/>
  <c r="AG44"/>
  <c r="AE46"/>
  <c r="AD46"/>
  <c r="AE45"/>
  <c r="AD45"/>
  <c r="AE44"/>
  <c r="AD44"/>
  <c r="AB46"/>
  <c r="AA46"/>
  <c r="AB45"/>
  <c r="AA45"/>
  <c r="AB44"/>
  <c r="AA44"/>
  <c r="Y46"/>
  <c r="X46"/>
  <c r="Y45"/>
  <c r="X45"/>
  <c r="Y44"/>
  <c r="X44"/>
  <c r="V46"/>
  <c r="U46"/>
  <c r="V45"/>
  <c r="U45"/>
  <c r="V44"/>
  <c r="U44"/>
  <c r="S46"/>
  <c r="R46"/>
  <c r="S45"/>
  <c r="R45"/>
  <c r="S44"/>
  <c r="R44"/>
  <c r="P46"/>
  <c r="O46"/>
  <c r="P45"/>
  <c r="O45"/>
  <c r="P44"/>
  <c r="O44"/>
  <c r="M46"/>
  <c r="L46"/>
  <c r="M45"/>
  <c r="L45"/>
  <c r="M44"/>
  <c r="L44"/>
  <c r="J46"/>
  <c r="I46"/>
  <c r="J45"/>
  <c r="I45"/>
  <c r="J44"/>
  <c r="I44"/>
  <c r="F46"/>
  <c r="F45"/>
  <c r="E52"/>
  <c r="E51"/>
  <c r="AM50"/>
  <c r="AD50"/>
  <c r="E49"/>
  <c r="E48"/>
  <c r="AM47"/>
  <c r="AD47"/>
  <c r="U47"/>
  <c r="E43"/>
  <c r="E42"/>
  <c r="AM41"/>
  <c r="AD41"/>
  <c r="U41"/>
  <c r="E40"/>
  <c r="E39"/>
  <c r="AM38"/>
  <c r="AD38"/>
  <c r="U38"/>
  <c r="E37"/>
  <c r="AM35"/>
  <c r="AD35"/>
  <c r="U35"/>
  <c r="E34"/>
  <c r="E33"/>
  <c r="AM32"/>
  <c r="AD32"/>
  <c r="U32"/>
  <c r="AM29"/>
  <c r="AD29"/>
  <c r="U29"/>
  <c r="E31"/>
  <c r="E30"/>
  <c r="AQ28"/>
  <c r="AP28"/>
  <c r="AQ27"/>
  <c r="AP27"/>
  <c r="AQ26"/>
  <c r="AP26"/>
  <c r="AN28"/>
  <c r="AM28"/>
  <c r="AN27"/>
  <c r="AM27"/>
  <c r="AN26"/>
  <c r="AK28"/>
  <c r="AJ28"/>
  <c r="AK27"/>
  <c r="AJ27"/>
  <c r="AK26"/>
  <c r="AJ26"/>
  <c r="AH28"/>
  <c r="AG28"/>
  <c r="AH27"/>
  <c r="AG27"/>
  <c r="AH26"/>
  <c r="AG26"/>
  <c r="AE28"/>
  <c r="AD28"/>
  <c r="AE27"/>
  <c r="AD27"/>
  <c r="AE26"/>
  <c r="AD26"/>
  <c r="AB28"/>
  <c r="AA28"/>
  <c r="AB27"/>
  <c r="AA27"/>
  <c r="AB26"/>
  <c r="AA26"/>
  <c r="Y28"/>
  <c r="X28"/>
  <c r="Y27"/>
  <c r="X27"/>
  <c r="Y26"/>
  <c r="X26"/>
  <c r="V28"/>
  <c r="U28"/>
  <c r="V27"/>
  <c r="U27"/>
  <c r="V26"/>
  <c r="S28"/>
  <c r="R28"/>
  <c r="S27"/>
  <c r="R27"/>
  <c r="S26"/>
  <c r="R26"/>
  <c r="P28"/>
  <c r="O28"/>
  <c r="P27"/>
  <c r="O27"/>
  <c r="P26"/>
  <c r="O26"/>
  <c r="M28"/>
  <c r="L28"/>
  <c r="M27"/>
  <c r="L27"/>
  <c r="M26"/>
  <c r="L26"/>
  <c r="J28"/>
  <c r="I28"/>
  <c r="J27"/>
  <c r="I27"/>
  <c r="J26"/>
  <c r="I26"/>
  <c r="F28"/>
  <c r="F27"/>
  <c r="F26"/>
  <c r="E28"/>
  <c r="F185" l="1"/>
  <c r="G185" s="1"/>
  <c r="G90"/>
  <c r="G91"/>
  <c r="P56"/>
  <c r="AJ62"/>
  <c r="E27"/>
  <c r="G86"/>
  <c r="G88"/>
  <c r="G77"/>
  <c r="G79"/>
  <c r="G74"/>
  <c r="G76"/>
  <c r="G71"/>
  <c r="G73"/>
  <c r="F70"/>
  <c r="G70" s="1"/>
  <c r="AP62"/>
  <c r="N104"/>
  <c r="L185"/>
  <c r="N185" s="1"/>
  <c r="F44"/>
  <c r="F89"/>
  <c r="AN62"/>
  <c r="G69"/>
  <c r="E89"/>
  <c r="E68" s="1"/>
  <c r="V56"/>
  <c r="Y56"/>
  <c r="U62"/>
  <c r="E46"/>
  <c r="G46" s="1"/>
  <c r="E41"/>
  <c r="E35"/>
  <c r="E32"/>
  <c r="G28"/>
  <c r="E29"/>
  <c r="G27"/>
  <c r="S56"/>
  <c r="AM62"/>
  <c r="V62"/>
  <c r="R62"/>
  <c r="L56"/>
  <c r="J62"/>
  <c r="G64"/>
  <c r="E65"/>
  <c r="E62" s="1"/>
  <c r="G62" s="1"/>
  <c r="G63"/>
  <c r="E45"/>
  <c r="G45" s="1"/>
  <c r="E50"/>
  <c r="E47"/>
  <c r="E38"/>
  <c r="AM26"/>
  <c r="U26"/>
  <c r="G89" l="1"/>
  <c r="F68"/>
  <c r="G68" s="1"/>
  <c r="E26"/>
  <c r="G26" s="1"/>
  <c r="J56"/>
  <c r="E44"/>
  <c r="G44" s="1"/>
  <c r="F25" l="1"/>
  <c r="E25"/>
  <c r="F24"/>
  <c r="E24"/>
  <c r="F22"/>
  <c r="E22"/>
  <c r="F21"/>
  <c r="E21"/>
  <c r="F18"/>
  <c r="F19"/>
  <c r="E18"/>
  <c r="E19"/>
  <c r="F15"/>
  <c r="F6" s="1"/>
  <c r="F23"/>
  <c r="F20"/>
  <c r="AQ16"/>
  <c r="AQ94" s="1"/>
  <c r="AQ7" s="1"/>
  <c r="AP16"/>
  <c r="AP94" s="1"/>
  <c r="AP7" s="1"/>
  <c r="AQ15"/>
  <c r="AQ93" s="1"/>
  <c r="AQ6" s="1"/>
  <c r="AP15"/>
  <c r="AP93" s="1"/>
  <c r="AP6" s="1"/>
  <c r="AQ14"/>
  <c r="AQ92" s="1"/>
  <c r="AQ5" s="1"/>
  <c r="AP14"/>
  <c r="AN16"/>
  <c r="AN94" s="1"/>
  <c r="AN7" s="1"/>
  <c r="AM16"/>
  <c r="AM94" s="1"/>
  <c r="AM7" s="1"/>
  <c r="AN15"/>
  <c r="AN93" s="1"/>
  <c r="AN6" s="1"/>
  <c r="AM15"/>
  <c r="AM93" s="1"/>
  <c r="AM6" s="1"/>
  <c r="AN14"/>
  <c r="AN92" s="1"/>
  <c r="AN5" s="1"/>
  <c r="AM14"/>
  <c r="AK16"/>
  <c r="AK94" s="1"/>
  <c r="AK7" s="1"/>
  <c r="AJ16"/>
  <c r="AJ94" s="1"/>
  <c r="AJ7" s="1"/>
  <c r="AK15"/>
  <c r="AK93" s="1"/>
  <c r="AK6" s="1"/>
  <c r="AJ15"/>
  <c r="AJ93" s="1"/>
  <c r="AJ6" s="1"/>
  <c r="AK14"/>
  <c r="AK92" s="1"/>
  <c r="AK5" s="1"/>
  <c r="AJ14"/>
  <c r="AJ92" s="1"/>
  <c r="AJ5" s="1"/>
  <c r="AH16"/>
  <c r="AH94" s="1"/>
  <c r="AH7" s="1"/>
  <c r="AG16"/>
  <c r="AG94" s="1"/>
  <c r="AG7" s="1"/>
  <c r="AH15"/>
  <c r="AH93" s="1"/>
  <c r="AH6" s="1"/>
  <c r="AG15"/>
  <c r="AG93" s="1"/>
  <c r="AG6" s="1"/>
  <c r="AH14"/>
  <c r="AH92" s="1"/>
  <c r="AH5" s="1"/>
  <c r="AG14"/>
  <c r="AE16"/>
  <c r="AE94" s="1"/>
  <c r="AE7" s="1"/>
  <c r="AD16"/>
  <c r="AD94" s="1"/>
  <c r="AD7" s="1"/>
  <c r="AE15"/>
  <c r="AE93" s="1"/>
  <c r="AE6" s="1"/>
  <c r="AD15"/>
  <c r="AD93" s="1"/>
  <c r="AD6" s="1"/>
  <c r="AE14"/>
  <c r="AE92" s="1"/>
  <c r="AE5" s="1"/>
  <c r="AD14"/>
  <c r="AB16"/>
  <c r="AB94" s="1"/>
  <c r="AB7" s="1"/>
  <c r="AA16"/>
  <c r="AA94" s="1"/>
  <c r="AA7" s="1"/>
  <c r="AB15"/>
  <c r="AB93" s="1"/>
  <c r="AB6" s="1"/>
  <c r="AA15"/>
  <c r="AA93" s="1"/>
  <c r="AA6" s="1"/>
  <c r="AB14"/>
  <c r="AB92" s="1"/>
  <c r="AB5" s="1"/>
  <c r="AA14"/>
  <c r="AA92" s="1"/>
  <c r="AA5" s="1"/>
  <c r="Y16"/>
  <c r="Y94" s="1"/>
  <c r="Y7" s="1"/>
  <c r="X16"/>
  <c r="X94" s="1"/>
  <c r="X7" s="1"/>
  <c r="Y15"/>
  <c r="Y93" s="1"/>
  <c r="Y6" s="1"/>
  <c r="X15"/>
  <c r="Y14"/>
  <c r="Y92" s="1"/>
  <c r="V16"/>
  <c r="V94" s="1"/>
  <c r="V7" s="1"/>
  <c r="U16"/>
  <c r="U94" s="1"/>
  <c r="U7" s="1"/>
  <c r="V15"/>
  <c r="V93" s="1"/>
  <c r="V6" s="1"/>
  <c r="U15"/>
  <c r="U93" s="1"/>
  <c r="U6" s="1"/>
  <c r="V14"/>
  <c r="V92" s="1"/>
  <c r="V5" s="1"/>
  <c r="U14"/>
  <c r="U92" s="1"/>
  <c r="U5" s="1"/>
  <c r="S16"/>
  <c r="S94" s="1"/>
  <c r="S7" s="1"/>
  <c r="R16"/>
  <c r="R94" s="1"/>
  <c r="R7" s="1"/>
  <c r="S15"/>
  <c r="S93" s="1"/>
  <c r="S6" s="1"/>
  <c r="R15"/>
  <c r="R93" s="1"/>
  <c r="R6" s="1"/>
  <c r="S14"/>
  <c r="S92" s="1"/>
  <c r="S5" s="1"/>
  <c r="R14"/>
  <c r="R92" s="1"/>
  <c r="R5" s="1"/>
  <c r="P16"/>
  <c r="P94" s="1"/>
  <c r="O16"/>
  <c r="O94" s="1"/>
  <c r="O7" s="1"/>
  <c r="P15"/>
  <c r="P93" s="1"/>
  <c r="O15"/>
  <c r="O93" s="1"/>
  <c r="O6" s="1"/>
  <c r="P14"/>
  <c r="P92" s="1"/>
  <c r="O14"/>
  <c r="O92" s="1"/>
  <c r="O5" s="1"/>
  <c r="M16"/>
  <c r="M94" s="1"/>
  <c r="M7" s="1"/>
  <c r="L16"/>
  <c r="L94" s="1"/>
  <c r="L7" s="1"/>
  <c r="M15"/>
  <c r="M93" s="1"/>
  <c r="M6" s="1"/>
  <c r="L15"/>
  <c r="L93" s="1"/>
  <c r="L6" s="1"/>
  <c r="M14"/>
  <c r="M92" s="1"/>
  <c r="M5" s="1"/>
  <c r="L14"/>
  <c r="L92" s="1"/>
  <c r="L5" s="1"/>
  <c r="M23"/>
  <c r="L23"/>
  <c r="M20"/>
  <c r="L20"/>
  <c r="M17"/>
  <c r="L17"/>
  <c r="S23"/>
  <c r="R23"/>
  <c r="S20"/>
  <c r="R20"/>
  <c r="S17"/>
  <c r="R17"/>
  <c r="Y23"/>
  <c r="X23"/>
  <c r="Y20"/>
  <c r="X20"/>
  <c r="Y17"/>
  <c r="X17"/>
  <c r="AE23"/>
  <c r="AD23"/>
  <c r="AE20"/>
  <c r="AD20"/>
  <c r="AE17"/>
  <c r="AD17"/>
  <c r="AK23"/>
  <c r="AJ23"/>
  <c r="AK20"/>
  <c r="AJ20"/>
  <c r="AK17"/>
  <c r="AJ17"/>
  <c r="AQ23"/>
  <c r="AP23"/>
  <c r="AQ20"/>
  <c r="AP20"/>
  <c r="AQ17"/>
  <c r="AP17"/>
  <c r="AN23"/>
  <c r="AM23"/>
  <c r="AN20"/>
  <c r="AM20"/>
  <c r="AN17"/>
  <c r="AM17"/>
  <c r="AH23"/>
  <c r="AG23"/>
  <c r="AH20"/>
  <c r="AG20"/>
  <c r="AH17"/>
  <c r="AG17"/>
  <c r="AB23"/>
  <c r="AA23"/>
  <c r="AB20"/>
  <c r="AA20"/>
  <c r="AB17"/>
  <c r="AA17"/>
  <c r="V23"/>
  <c r="U23"/>
  <c r="V20"/>
  <c r="U20"/>
  <c r="V17"/>
  <c r="U17"/>
  <c r="P23"/>
  <c r="O23"/>
  <c r="P20"/>
  <c r="O20"/>
  <c r="P17"/>
  <c r="O17"/>
  <c r="J23"/>
  <c r="J20"/>
  <c r="J17"/>
  <c r="I23"/>
  <c r="I20"/>
  <c r="I17"/>
  <c r="J16"/>
  <c r="J94" s="1"/>
  <c r="J7" s="1"/>
  <c r="J15"/>
  <c r="J93" s="1"/>
  <c r="J6" s="1"/>
  <c r="I15"/>
  <c r="I93" s="1"/>
  <c r="I6" s="1"/>
  <c r="I16"/>
  <c r="Z7" l="1"/>
  <c r="N6"/>
  <c r="T5"/>
  <c r="T6"/>
  <c r="T7"/>
  <c r="AC5"/>
  <c r="N5"/>
  <c r="N7"/>
  <c r="Y5"/>
  <c r="F16"/>
  <c r="F94" s="1"/>
  <c r="F7" s="1"/>
  <c r="X93"/>
  <c r="X6" s="1"/>
  <c r="Z6" s="1"/>
  <c r="X14"/>
  <c r="X92" s="1"/>
  <c r="X5" s="1"/>
  <c r="AD92"/>
  <c r="AD5" s="1"/>
  <c r="AG92"/>
  <c r="AG5" s="1"/>
  <c r="AM92"/>
  <c r="AM5" s="1"/>
  <c r="AP92"/>
  <c r="AP5" s="1"/>
  <c r="P5"/>
  <c r="Q5" s="1"/>
  <c r="Q92"/>
  <c r="P6"/>
  <c r="Q6" s="1"/>
  <c r="Q93"/>
  <c r="P7"/>
  <c r="Q7" s="1"/>
  <c r="Q94"/>
  <c r="J14"/>
  <c r="J92" s="1"/>
  <c r="J5" s="1"/>
  <c r="E15"/>
  <c r="E93" s="1"/>
  <c r="E16"/>
  <c r="E23"/>
  <c r="F17"/>
  <c r="G23"/>
  <c r="E20"/>
  <c r="G20" s="1"/>
  <c r="E17"/>
  <c r="I14"/>
  <c r="I58"/>
  <c r="I94" s="1"/>
  <c r="I7" s="1"/>
  <c r="E61"/>
  <c r="E59" s="1"/>
  <c r="G15" l="1"/>
  <c r="Z92"/>
  <c r="Z5"/>
  <c r="G17"/>
  <c r="E14"/>
  <c r="G16"/>
  <c r="F14"/>
  <c r="F92" s="1"/>
  <c r="F5" s="1"/>
  <c r="E58"/>
  <c r="E94" s="1"/>
  <c r="E7" s="1"/>
  <c r="G7" s="1"/>
  <c r="E6"/>
  <c r="G6" s="1"/>
  <c r="G93"/>
  <c r="E56"/>
  <c r="G56" s="1"/>
  <c r="I56"/>
  <c r="I92" s="1"/>
  <c r="G94" l="1"/>
  <c r="G14"/>
  <c r="I5"/>
  <c r="E92"/>
  <c r="E5" l="1"/>
  <c r="G5" s="1"/>
  <c r="G92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<sst xmlns="http://schemas.openxmlformats.org/spreadsheetml/2006/main" count="627" uniqueCount="253">
  <si>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</si>
  <si>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</si>
  <si>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</si>
  <si>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</si>
  <si>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</si>
  <si>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</si>
  <si>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</si>
  <si>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</si>
  <si>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</si>
  <si>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</si>
  <si>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</si>
  <si>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</si>
  <si>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</si>
  <si>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</si>
  <si>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</si>
  <si>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</si>
  <si>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</si>
  <si>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всего:</t>
  </si>
  <si>
    <t>федеральный бюджет</t>
  </si>
  <si>
    <t>бюджет автономного округа</t>
  </si>
  <si>
    <t>внебюджетные источники</t>
  </si>
  <si>
    <t>В том числе:</t>
  </si>
  <si>
    <t>прочие расходы</t>
  </si>
  <si>
    <t>Всего: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</si>
  <si>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</si>
  <si>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</si>
  <si>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</si>
  <si>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</si>
  <si>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</si>
  <si>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</si>
  <si>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</si>
  <si>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</si>
  <si>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</si>
  <si>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</si>
  <si>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</si>
  <si>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</si>
  <si>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отклонение, тыс. руб.</t>
  </si>
  <si>
    <t>Единица измерения</t>
  </si>
  <si>
    <t>Примечание:</t>
  </si>
  <si>
    <t>СОГЛАСОВАНО:</t>
  </si>
  <si>
    <t>Базовый показатель на начало реализации программы (подпрограммы)</t>
  </si>
  <si>
    <t>_________________________(подпись)</t>
  </si>
  <si>
    <t>утвержденный план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</si>
  <si>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</si>
  <si>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</si>
  <si>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</si>
  <si>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 xml:space="preserve">Ответственный исполнитель </t>
  </si>
  <si>
    <t>в разрезе соисполнителей</t>
  </si>
  <si>
    <t>Соисполнитель 1 . . .</t>
  </si>
  <si>
    <t>и  т.д.</t>
  </si>
  <si>
    <t>Источник финанси-рования</t>
  </si>
  <si>
    <t>Результат реализации программы **</t>
  </si>
  <si>
    <t>Ответ ственный испол нитель</t>
  </si>
  <si>
    <t>Информация о размещении муниципальных заказов, заключении договоров, соглашений *</t>
  </si>
  <si>
    <t>Причины невыпол нения  мероприятий</t>
  </si>
  <si>
    <t xml:space="preserve">** указывается, что достигнуто в результате реализации мероприятия </t>
  </si>
  <si>
    <t>* ход размещения заказов (в том числе о сложившейся экономии и возврате ее в бюджет с указание реквизитов документов), указывается даты подачи заявки, размещения заказа, заключения контракта, договора, реквизиты контракта, протокола торгов, сроки завершения работ по контракту, договору (причины несоблюдения сроков)</t>
  </si>
  <si>
    <t>* Графа 6 - заполняется по результатам реализации  при наличии промежуточных значений показателя в течение года, при расчете только годового значения- заполняется за год</t>
  </si>
  <si>
    <t>Субсидирование части затрат на производство и реализацию продукции животноводства</t>
  </si>
  <si>
    <t>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</t>
  </si>
  <si>
    <t>Компенсация части затрат на воспроизводство сельскохозяйственных животных в личных подсобных хозяйствах жителей района</t>
  </si>
  <si>
    <t>Субсидии на возмещение части затрат на развитие материально-технической базы (за исключением личных подсобных хозяйств)</t>
  </si>
  <si>
    <t>Субсидии на возмещение части затрат (расходов) на уплату за пользование электроэнергией</t>
  </si>
  <si>
    <t>Компенсация части затрат сельскохозяйственным организациям и крестьянским (фермерским) хозяйствам, индивидуальным предпринимателям – главам крестьянских (фермерских) хозяйств на разработку проектно-сметной документации на строительство животноводческих помещений и цехов по переработке сельскохозяйственной продукции</t>
  </si>
  <si>
    <t>Поддержка сельскохозяйственных организаций, предприятий и крестьянских (фермерских) хозяйств, индивидуальных предпринимателей, глав крестьянских (фермерских) хозяйств и сельскохозяйственных потребительских кооперативов – компенсация части затрат на строительство и приобретение дорог, электролиний, водоснабжение, теплоснабжение и энергоснабжение, газификацию, капитальное строительство, модернизацию производства, приобретение перерабатывающего оборудования, сельскохозяйственной техники</t>
  </si>
  <si>
    <t>Субсидирование вылова и реализации товарной пищевой рыбы (в том числе искусственно выращенной), товарной пищевой рыбопродукции</t>
  </si>
  <si>
    <t>Субсидирование части затрат на производство и реализацию продукции растениеводства в защищенном грунте;                                           в открытом грунте</t>
  </si>
  <si>
    <t>Развитие рыночной инфраструктуры обслуживания сельского населения, организация эффективных схем торгового и бытового обслуживания жителей удаленных населенных пунктов, расположенных в сельской местности</t>
  </si>
  <si>
    <t>Предоставление субсидий местным бюджетам на софинансирование возмещения нормативных затрат на содержание зверофермы</t>
  </si>
  <si>
    <t>4.</t>
  </si>
  <si>
    <t>тонн</t>
  </si>
  <si>
    <t>Рост производства продукции животноводства в крестьянских (фермерских) хозяйствах</t>
  </si>
  <si>
    <t>ед.</t>
  </si>
  <si>
    <t>Рост производства продукции хлебопечения в удаленных труднодоступных сельских территориях</t>
  </si>
  <si>
    <t>картофель</t>
  </si>
  <si>
    <t>овощи</t>
  </si>
  <si>
    <t>мясо и мясопродукты (в пересчете на мясо)</t>
  </si>
  <si>
    <t xml:space="preserve">молоко и молокопродукты (в пересчете на молоко) </t>
  </si>
  <si>
    <t>Увеличение количества работников, трудозанятых в фермерских хозяйствах</t>
  </si>
  <si>
    <t>чел.</t>
  </si>
  <si>
    <t>Увеличение товарооборота в удаленных труднодоступных сельских территориях</t>
  </si>
  <si>
    <t>тыс.руб.</t>
  </si>
  <si>
    <t>Софинансирование заявки на грантовую поддержку местных инициатив граждан, проживающих в сельской местности</t>
  </si>
  <si>
    <t>Предоставление иных межбюджетных трансфертов, бюджетам поселений из бюджета района на софинансирование затрат на ремонт шедов</t>
  </si>
  <si>
    <t>Проведение образовательных мероприятий для субъектов предпринимательства</t>
  </si>
  <si>
    <t xml:space="preserve">Грантовая поддержка начинающих предпринимателей </t>
  </si>
  <si>
    <t>Субсидирование процентной ставки по привлеченным кредитам в российских кредитных организациях субъектам малого и среднего предпринимательства</t>
  </si>
  <si>
    <t>49-47-70</t>
  </si>
  <si>
    <t>Увеличение количества субъектов предпринимательства</t>
  </si>
  <si>
    <t xml:space="preserve">единиц </t>
  </si>
  <si>
    <t>единиц</t>
  </si>
  <si>
    <t>Прирост оборота продукции и услуг, производимых малыми предприятиями, в том числе микропредприятиями и индивидуальными предпринимателями, в процентах к предыдущему году, в сопоставимых ценах</t>
  </si>
  <si>
    <t>Оценка предпринимательским сообществом эффективности реализации муниципальной программы поддержки малого и среднего предпринимательства</t>
  </si>
  <si>
    <t>баллов</t>
  </si>
  <si>
    <r>
      <t>_</t>
    </r>
    <r>
      <rPr>
        <u/>
        <sz val="10"/>
        <color indexed="8"/>
        <rFont val="Times New Roman"/>
        <family val="1"/>
        <charset val="204"/>
      </rPr>
      <t>Х.Ж. Абдуллин</t>
    </r>
    <r>
      <rPr>
        <sz val="10"/>
        <color indexed="8"/>
        <rFont val="Times New Roman"/>
        <family val="1"/>
        <charset val="204"/>
      </rPr>
      <t>__(Ф.И.О.)</t>
    </r>
  </si>
  <si>
    <t>1.2.3.</t>
  </si>
  <si>
    <t>ОМП и СХ</t>
  </si>
  <si>
    <t>2.1.1.</t>
  </si>
  <si>
    <t>2.2.1.</t>
  </si>
  <si>
    <t>2.2.2.</t>
  </si>
  <si>
    <t>2.2.3.</t>
  </si>
  <si>
    <t>2.2.4.</t>
  </si>
  <si>
    <t>2.3.1.</t>
  </si>
  <si>
    <t>2.3.2.</t>
  </si>
  <si>
    <t>2.3.3.</t>
  </si>
  <si>
    <t>2.3.4.</t>
  </si>
  <si>
    <t>2.4.1.</t>
  </si>
  <si>
    <t>2.5.1.</t>
  </si>
  <si>
    <t>2.7.1.</t>
  </si>
  <si>
    <t>2.7.2.</t>
  </si>
  <si>
    <t>ИТОГО по задаче 2.7.1.</t>
  </si>
  <si>
    <t>Т.А. Колесова</t>
  </si>
  <si>
    <t>ИТОГО по подпрограмме 1</t>
  </si>
  <si>
    <t>2.6.1.</t>
  </si>
  <si>
    <t>ИТОГО подпрограмме 2</t>
  </si>
  <si>
    <t>Исполнитель Т.А. Колесова</t>
  </si>
  <si>
    <t>Таблица 5</t>
  </si>
  <si>
    <t>наименование муниципальной программы</t>
  </si>
  <si>
    <t>2.1.</t>
  </si>
  <si>
    <t>2.2.</t>
  </si>
  <si>
    <t>2.3.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</si>
  <si>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</si>
  <si>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</si>
  <si>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</si>
  <si>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</si>
  <si>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</si>
  <si>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Исполнитель___________________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</si>
  <si>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</si>
  <si>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</si>
  <si>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</si>
  <si>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</si>
  <si>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</si>
  <si>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Субсидии на содержание маточного поголовья животных (личные подсобные хозяйства)</t>
  </si>
  <si>
    <t>2.2.6.</t>
  </si>
  <si>
    <t>Изготовление похозяйственных книг для ведения похозяйственного учета в населенных пунктах расположенных на межселенной территории</t>
  </si>
  <si>
    <t>тел. 49-47-70</t>
  </si>
  <si>
    <t xml:space="preserve">Подпрограмма I. «Развитие малого и среднего предпринимательства в Нижневартовском районе» </t>
  </si>
  <si>
    <t xml:space="preserve">Цель  "Создание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стабильности, обеспечивающего повышение конкурентоспособности экономики района и увеличение численности субъектов малого и среднего предпринимательства"           </t>
  </si>
  <si>
    <t>Задача 1. Содействие развитию малого и среднего предпринимательства</t>
  </si>
  <si>
    <t>1.1.</t>
  </si>
  <si>
    <t>отдел местной промышленности и сельского хозяйства администрация района (далее ОМП и СХ)</t>
  </si>
  <si>
    <t>1.2.</t>
  </si>
  <si>
    <t>1.2.10.</t>
  </si>
  <si>
    <t>Финансовая поддержка организаций (осуществляющих деятельность по бизнес-инкубированию, в том числе обучению субъектов)</t>
  </si>
  <si>
    <t>Цель Создание условий для развития агропромышленного комплекса и рынков сельскохозяйственной продукции, сырья и продовольствия</t>
  </si>
  <si>
    <t>Задача 2.Содействие развитию агропромышленного комплекса и рынков сельскохозяйственной продукции, сырья и продовольствия</t>
  </si>
  <si>
    <t xml:space="preserve">Подпрограмма II. "Развитие агропромышленного комплекса и рынков сельскохозяйственной  продукции, сырья и продовольствия в Нижневартовском районе" </t>
  </si>
  <si>
    <t>Содействие развитию производства и переработки основных видов продукции растениеводства</t>
  </si>
  <si>
    <t>Содействие развитию производства мясного и молочного производства</t>
  </si>
  <si>
    <t>Содействие условий для развития сельскохозяйственной деятельности малых форм хозяйствования</t>
  </si>
  <si>
    <t>2.5.</t>
  </si>
  <si>
    <t>Развитие системы заготовки и переработки дикоросов</t>
  </si>
  <si>
    <t>2.6.</t>
  </si>
  <si>
    <t xml:space="preserve">Создание условий для устойчивого развития сельских территорий </t>
  </si>
  <si>
    <t>2.6.2.</t>
  </si>
  <si>
    <t>2.7.</t>
  </si>
  <si>
    <t>Поддержка подотрослей агропромышленного комплека</t>
  </si>
  <si>
    <t>бюджет поселений р-на</t>
  </si>
  <si>
    <t>Обеспечение устойчивого развития рыбохозяйственного комплекса</t>
  </si>
  <si>
    <t xml:space="preserve"> бюджет округа</t>
  </si>
  <si>
    <t>2.8.</t>
  </si>
  <si>
    <t>Мероприятие по обеспечению продовольственной безопасности</t>
  </si>
  <si>
    <t>Субвенции на проведении Всероссийской сельскохозяйственной переписи в 2016 году в рамках мероприятия по обеспечению продовольственной безопасности</t>
  </si>
  <si>
    <t>2.8.1.</t>
  </si>
  <si>
    <t>ИТОГО по основному мероприятию 2.8.</t>
  </si>
  <si>
    <t xml:space="preserve">федеральный бюджет </t>
  </si>
  <si>
    <t>1.3.</t>
  </si>
  <si>
    <t>1.4.</t>
  </si>
  <si>
    <t>1.5.</t>
  </si>
  <si>
    <t>1.6.</t>
  </si>
  <si>
    <t>1.7.</t>
  </si>
  <si>
    <t>2.9.</t>
  </si>
  <si>
    <t xml:space="preserve">картофеля </t>
  </si>
  <si>
    <t xml:space="preserve">овощей открытого грунта </t>
  </si>
  <si>
    <t>скота и птицы на убой (в живом весе</t>
  </si>
  <si>
    <t xml:space="preserve">молока </t>
  </si>
  <si>
    <t xml:space="preserve">Руководитель программы </t>
  </si>
  <si>
    <t>исполняющий обязанности</t>
  </si>
  <si>
    <t>начальника отдела местной промышленности</t>
  </si>
  <si>
    <t>и сельского хозяйства</t>
  </si>
  <si>
    <t xml:space="preserve">Заместитель Главы  района </t>
  </si>
  <si>
    <t>Н.Л. Волков</t>
  </si>
  <si>
    <t>Н.Л. Волков (ФИО)</t>
  </si>
  <si>
    <t>Эффективность расходования бюджетных средств</t>
  </si>
  <si>
    <t xml:space="preserve">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2018–2025 годах и на период до 2030 года"</t>
  </si>
  <si>
    <t>2018 год</t>
  </si>
  <si>
    <t xml:space="preserve"> реализации в  2018 году муниципальной </t>
  </si>
  <si>
    <t>финансовые затраты  в 2018 году (тыс.рублей)</t>
  </si>
  <si>
    <t>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2018–2025 годах и на период до 2030 года"                на 2018 год</t>
  </si>
  <si>
    <t>Информация о целевых показателях реализации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2018–2025 годах и на период до 2030 года"                                                                                                      на 2018 год</t>
  </si>
  <si>
    <t>Количество малых и средних предприятий на 10 тыс. населения</t>
  </si>
  <si>
    <t>Подпрограмма I «Развитие малого и среднего предпринимательства в Нижневартовском районе»</t>
  </si>
  <si>
    <t>Доля среднесписочной численности занятых на малых и средних предприятиях в общей численности работающих человек</t>
  </si>
  <si>
    <t>Прирост инвестиций в основной капитал (без учета бюджетных средств), в процентах к предыдущему периоду</t>
  </si>
  <si>
    <t xml:space="preserve">Количество экспортно-ориентированных субъектов малого и среднего предпринимательства </t>
  </si>
  <si>
    <t>Производство продукции растениеводства в крестьянских (фермерских) хозяйствах</t>
  </si>
  <si>
    <t>Рост объема переработки дикоросов</t>
  </si>
  <si>
    <t>Обеспеченность собственной продукцией растениеводства населения района от норматива потребления продукции</t>
  </si>
  <si>
    <t>Обеспеченность собственной продукцией населения района от норматива потребления продукции животноводства</t>
  </si>
  <si>
    <t>Производство товарной пищевой рыбы и пищевой рыбной продукции</t>
  </si>
  <si>
    <t>Количество хозяйствующих субъектов в заготовке и переработке дикоросов</t>
  </si>
  <si>
    <t>2.10.</t>
  </si>
  <si>
    <t>Специалист  Департамента финансов____ Т.С. Воронкова</t>
  </si>
  <si>
    <t>Создание условий для развития субъектов малого и среднего предпринимательства</t>
  </si>
  <si>
    <t>Возмещение части затрат на аренду нежилых помещений</t>
  </si>
  <si>
    <t>1.2.1.</t>
  </si>
  <si>
    <t>Возмещение части затрат по предоставленным консалтинговым услугам</t>
  </si>
  <si>
    <t>1.2.2.</t>
  </si>
  <si>
    <t>Возмещение части затрат по обязательной и добровольной сертификации (декларированию) продукции (в том числе продовольственного сырья) местных товаропроизводителей</t>
  </si>
  <si>
    <t>Возмещение части затрат по приобретению оборудования (основных средств) и лицензионных программных продуктов</t>
  </si>
  <si>
    <t>Возмещение части затрат на приобретение сырья, расходных материалов и инструментов, необходимых для производства продукции и изделий народных художественных промыслов и ремесел</t>
  </si>
  <si>
    <t>1.3.1.</t>
  </si>
  <si>
    <t>1.3.2.</t>
  </si>
  <si>
    <t>Развитие инновационного и молодежного предпринимательства</t>
  </si>
  <si>
    <t>1.4.1.</t>
  </si>
  <si>
    <t>Возмещение части затрат по доставке кормов для развития сельскохозяйственных товаропроизводителей и муки для производства хлеба и хлебо-булочных изделий</t>
  </si>
  <si>
    <t>1.6.1.</t>
  </si>
  <si>
    <t>1.6.2.</t>
  </si>
  <si>
    <t>Финансовая поддержка субъектов малого и среднего предпринимательства с бюджета района</t>
  </si>
  <si>
    <t>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формирование благоприятного мнения о малом и среднем предпринимательстве</t>
  </si>
  <si>
    <t>Оказание информационно-консультационной  поддержки, популяризация и пропаганда предпринимательской деятельности</t>
  </si>
  <si>
    <t>Финансовая поддержка субъектов малого и среднего предпринимательства, осуществляющих социально значимые виды  деятельности в Нижневартовском районе</t>
  </si>
  <si>
    <t>1.3.3.</t>
  </si>
  <si>
    <t>Возмещение части затрат на приобретение оборудования (основных средств) и лицензионных программных продуктов</t>
  </si>
  <si>
    <t>1.3.5.</t>
  </si>
  <si>
    <t>1.3.8.</t>
  </si>
  <si>
    <t>1.4.2.</t>
  </si>
  <si>
    <t>1.5.1.</t>
  </si>
  <si>
    <t xml:space="preserve">Предоставление субсидий на создание и (или) обеспечение деятельности центров молодежного инновационного творчества </t>
  </si>
  <si>
    <t>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в Нижневартовском районе</t>
  </si>
  <si>
    <t>1.7.1.</t>
  </si>
  <si>
    <t>1.7.2.</t>
  </si>
  <si>
    <t>1.7.3.</t>
  </si>
  <si>
    <t>1.7.4.</t>
  </si>
  <si>
    <t>1.7.5.</t>
  </si>
  <si>
    <t>1.7.6.</t>
  </si>
  <si>
    <t>Возмещение части затрат за коммунальные услуги субъектам предпринимательства</t>
  </si>
  <si>
    <t>Возмещение части затрат за пользование электроэнергией субъектам предпринимательства</t>
  </si>
  <si>
    <t>Возмещение части затрат субъектам на организацию мероприятий по сдерживанию цен на социально значимые товары</t>
  </si>
  <si>
    <t>Возмещение части затрат за участие субъектов в федеральных, международных форумах, конкурсах</t>
  </si>
  <si>
    <t>Возмещение части затрат на изготовление и прокат рекламного ролика, изготовление и размещение уличной рекламы для субъектов</t>
  </si>
  <si>
    <t>по местной промышленности, транспорту и связи</t>
  </si>
  <si>
    <t>в том числе</t>
  </si>
  <si>
    <t>Значение показателя на 2018 год</t>
  </si>
  <si>
    <t>1.8.</t>
  </si>
  <si>
    <t>Прирост количества субъектов малого и среднего предпринимательства, осу-ществляющих деятельность в районе (в % к предыдущему году)</t>
  </si>
  <si>
    <t xml:space="preserve">                Подпрограмма II«Развитие агропромышленного комплекса и рынков сельскохозяйственной продукции, сырья 
и продовольствия в Нижневартовском районе»
</t>
  </si>
  <si>
    <t>Субсидии на системы заготовки и переработки дикоросов</t>
  </si>
  <si>
    <t>ИЮЛЬ</t>
  </si>
  <si>
    <t>Сведения об объемах финансирования мероприятий 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2018–2025 годах и на период до 2030 года" в 2018 году за ИЮЛЬ</t>
  </si>
  <si>
    <t>Финансовая поддержка субъектов малого и среднего предпринимательства, осуществляющих деятельность в социальной сфере</t>
  </si>
  <si>
    <r>
      <rPr>
        <u/>
        <sz val="11"/>
        <rFont val="Times New Roman"/>
        <family val="1"/>
        <charset val="204"/>
      </rPr>
      <t>Подпрограмма 1</t>
    </r>
    <r>
      <rPr>
        <sz val="11"/>
        <rFont val="Times New Roman"/>
        <family val="1"/>
        <charset val="204"/>
      </rPr>
      <t xml:space="preserve">: Плановый объем финансирования на 2018 год за счет средств бюджета бюджета района –2 767,3 тыс. рублей из бюджета округа - 4 240,2 тыс. руб.                                                                                                                                                                                    На 01.08.2018 фактический расход составил- 831,638 в том числе: из бюджета района  746,138 тыс. руб.,из бюджета округа - 85,5 тыс. руб., выплачены субсидии:  по процентной ставке, комунальных услуг, электроэнергии и участие в конкурсах, проведение мероприятий района и т.д. 
</t>
    </r>
  </si>
  <si>
    <r>
      <rPr>
        <u/>
        <sz val="11"/>
        <rFont val="Times New Roman"/>
        <family val="1"/>
        <charset val="204"/>
      </rPr>
      <t>Подпрограмма 2</t>
    </r>
    <r>
      <rPr>
        <sz val="11"/>
        <rFont val="Times New Roman"/>
        <family val="1"/>
        <charset val="204"/>
      </rPr>
      <t>:  На 01.08.2018 на реализацию переданных полномочий по поддержке сельскохозяйственного производства из бюджета округа  запланировано 67 040,0 тыс. руб.                                                  Открытое финансирование составляет -46 832,467 тыс. руб.   фактический расход составляет - 46 013,595 тыс. руб., в т.ч.
на поддержку животноводства (производство молока и мяса)  - 10 КФХ в размере  44 189,661 тыс. руб., 
на поддержку рыболовства и рыбопереработки –  2 предприятиям на сумму 1 643,418 тыс. руб.;
на переработку дикоросов – 1 предприятию на сумму 180,516 тыс. руб.;
 Из районного бюджета согласно подпрограммы № 2 «Развитие агропромышленного комплекса и рынков сельскохозяйственной продукции, сырья и продовольствия в Нижневартовском районе»  запланировано 1 065 тыс. руб на субсидии на возмещение части затрат на уплату за пользование электроэнергией, выплачены 2 КФХ на сумму 858,565 тыс. руб.;
на приобретение сельскохозяйственных репродуктивных животных за пределами района - запланировано  и выплачено 681,2 тыс. руб. 2 КФХ.                                                                                                                                          На развитие рыночной инфраструктуры обслуживания сельского населения ТД Корлики запланировано 16 362,1 тыс. руб. из местного бюджета, выплачено 7 500,0 тыс.руб.</t>
    </r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</si>
</sst>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#,##0.000"/>
    <numFmt numFmtId="170" formatCode="#,##0.000_ ;\-#,##0.000\ "/>
    <numFmt numFmtId="171" formatCode="#,##0.00_р_."/>
    <numFmt numFmtId="172" formatCode="#,##0.000_р_."/>
    <numFmt numFmtId="173" formatCode="0.000"/>
    <numFmt numFmtId="174" formatCode="0.000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64" fontId="8" fillId="0" borderId="10" xfId="1" applyNumberFormat="1" applyFont="1" applyFill="1" applyBorder="1" applyAlignment="1">
      <alignment vertical="center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3" fillId="0" borderId="0" xfId="0" applyNumberFormat="1" applyFont="1"/>
    <xf numFmtId="0" fontId="16" fillId="0" borderId="0" xfId="0" applyFont="1"/>
    <xf numFmtId="0" fontId="16" fillId="0" borderId="0" xfId="0" applyFont="1" applyFill="1" applyAlignment="1">
      <alignment horizontal="right"/>
    </xf>
    <xf numFmtId="0" fontId="14" fillId="0" borderId="1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164" fontId="14" fillId="0" borderId="0" xfId="0" applyNumberFormat="1" applyFont="1" applyFill="1" applyBorder="1" applyAlignment="1" applyProtection="1">
      <alignment horizontal="left"/>
    </xf>
    <xf numFmtId="0" fontId="13" fillId="0" borderId="0" xfId="0" applyFont="1"/>
    <xf numFmtId="0" fontId="13" fillId="0" borderId="0" xfId="0" applyFont="1" applyFill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164" fontId="2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164" fontId="25" fillId="8" borderId="4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5" fillId="0" borderId="8" xfId="0" applyNumberFormat="1" applyFont="1" applyFill="1" applyBorder="1" applyAlignment="1" applyProtection="1">
      <alignment horizontal="center" vertical="center" textRotation="90" wrapText="1"/>
      <protection hidden="1"/>
    </xf>
    <xf numFmtId="164" fontId="25" fillId="8" borderId="1" xfId="0" applyNumberFormat="1" applyFont="1" applyFill="1" applyBorder="1" applyAlignment="1">
      <alignment horizontal="center" vertical="center" textRotation="90" wrapText="1"/>
    </xf>
    <xf numFmtId="164" fontId="25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5" fillId="0" borderId="1" xfId="0" applyNumberFormat="1" applyFont="1" applyFill="1" applyBorder="1" applyAlignment="1">
      <alignment horizontal="center" vertical="center" textRotation="90" wrapText="1"/>
    </xf>
    <xf numFmtId="164" fontId="25" fillId="0" borderId="2" xfId="0" applyNumberFormat="1" applyFont="1" applyFill="1" applyBorder="1" applyAlignment="1">
      <alignment horizontal="center" vertical="center" textRotation="90" wrapText="1"/>
    </xf>
    <xf numFmtId="164" fontId="24" fillId="3" borderId="1" xfId="0" applyNumberFormat="1" applyFont="1" applyFill="1" applyBorder="1" applyAlignment="1">
      <alignment horizontal="left" vertical="center" wrapText="1"/>
    </xf>
    <xf numFmtId="170" fontId="24" fillId="5" borderId="1" xfId="1" applyNumberFormat="1" applyFont="1" applyFill="1" applyBorder="1" applyAlignment="1">
      <alignment horizontal="right" vertical="center" wrapText="1"/>
    </xf>
    <xf numFmtId="168" fontId="24" fillId="5" borderId="1" xfId="1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left" vertical="center" wrapText="1"/>
    </xf>
    <xf numFmtId="170" fontId="25" fillId="2" borderId="1" xfId="1" applyNumberFormat="1" applyFont="1" applyFill="1" applyBorder="1" applyAlignment="1" applyProtection="1">
      <alignment horizontal="right" vertical="center"/>
      <protection hidden="1"/>
    </xf>
    <xf numFmtId="168" fontId="25" fillId="2" borderId="1" xfId="1" applyNumberFormat="1" applyFont="1" applyFill="1" applyBorder="1" applyAlignment="1" applyProtection="1">
      <alignment horizontal="right" vertical="center"/>
      <protection hidden="1"/>
    </xf>
    <xf numFmtId="166" fontId="25" fillId="2" borderId="1" xfId="1" applyNumberFormat="1" applyFont="1" applyFill="1" applyBorder="1" applyAlignment="1">
      <alignment horizontal="right" vertical="center" wrapText="1"/>
    </xf>
    <xf numFmtId="170" fontId="25" fillId="2" borderId="1" xfId="1" applyNumberFormat="1" applyFont="1" applyFill="1" applyBorder="1" applyAlignment="1">
      <alignment horizontal="right" vertical="center" wrapText="1"/>
    </xf>
    <xf numFmtId="170" fontId="25" fillId="8" borderId="1" xfId="1" applyNumberFormat="1" applyFont="1" applyFill="1" applyBorder="1" applyAlignment="1">
      <alignment horizontal="right" vertical="center" wrapText="1"/>
    </xf>
    <xf numFmtId="170" fontId="25" fillId="0" borderId="1" xfId="1" applyNumberFormat="1" applyFont="1" applyFill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left" vertical="center" wrapText="1"/>
    </xf>
    <xf numFmtId="170" fontId="25" fillId="8" borderId="1" xfId="1" applyNumberFormat="1" applyFont="1" applyFill="1" applyBorder="1" applyAlignment="1" applyProtection="1">
      <alignment horizontal="right" vertical="center"/>
      <protection hidden="1"/>
    </xf>
    <xf numFmtId="166" fontId="25" fillId="8" borderId="1" xfId="1" applyNumberFormat="1" applyFont="1" applyFill="1" applyBorder="1" applyAlignment="1">
      <alignment horizontal="right" vertical="center" wrapText="1"/>
    </xf>
    <xf numFmtId="170" fontId="25" fillId="0" borderId="1" xfId="1" applyNumberFormat="1" applyFont="1" applyFill="1" applyBorder="1" applyAlignment="1" applyProtection="1">
      <alignment horizontal="right" vertical="center"/>
      <protection hidden="1"/>
    </xf>
    <xf numFmtId="166" fontId="25" fillId="0" borderId="1" xfId="1" applyNumberFormat="1" applyFont="1" applyFill="1" applyBorder="1" applyAlignment="1">
      <alignment horizontal="right" vertical="center" wrapText="1"/>
    </xf>
    <xf numFmtId="164" fontId="2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3" borderId="1" xfId="0" applyFont="1" applyFill="1" applyBorder="1" applyAlignment="1" applyProtection="1">
      <alignment horizontal="left" vertical="center" wrapText="1"/>
      <protection locked="0"/>
    </xf>
    <xf numFmtId="165" fontId="25" fillId="8" borderId="1" xfId="1" applyNumberFormat="1" applyFont="1" applyFill="1" applyBorder="1" applyAlignment="1">
      <alignment horizontal="right" vertical="center" wrapText="1"/>
    </xf>
    <xf numFmtId="165" fontId="25" fillId="0" borderId="1" xfId="1" applyNumberFormat="1" applyFont="1" applyFill="1" applyBorder="1" applyAlignment="1">
      <alignment horizontal="right" vertical="center" wrapText="1"/>
    </xf>
    <xf numFmtId="164" fontId="25" fillId="0" borderId="1" xfId="1" applyNumberFormat="1" applyFont="1" applyFill="1" applyBorder="1" applyAlignment="1">
      <alignment horizontal="right" vertical="center" wrapText="1"/>
    </xf>
    <xf numFmtId="164" fontId="24" fillId="0" borderId="10" xfId="1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horizontal="left" vertical="center"/>
    </xf>
    <xf numFmtId="164" fontId="25" fillId="0" borderId="10" xfId="1" applyNumberFormat="1" applyFont="1" applyFill="1" applyBorder="1" applyAlignment="1">
      <alignment horizontal="left" vertical="center"/>
    </xf>
    <xf numFmtId="164" fontId="24" fillId="0" borderId="14" xfId="0" applyNumberFormat="1" applyFont="1" applyFill="1" applyBorder="1" applyAlignment="1">
      <alignment horizontal="left" vertical="center"/>
    </xf>
    <xf numFmtId="164" fontId="24" fillId="0" borderId="15" xfId="0" applyNumberFormat="1" applyFont="1" applyFill="1" applyBorder="1" applyAlignment="1">
      <alignment horizontal="left"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 wrapText="1"/>
    </xf>
    <xf numFmtId="171" fontId="24" fillId="3" borderId="1" xfId="1" applyNumberFormat="1" applyFont="1" applyFill="1" applyBorder="1" applyAlignment="1">
      <alignment horizontal="right" vertical="center" wrapText="1"/>
    </xf>
    <xf numFmtId="166" fontId="25" fillId="3" borderId="1" xfId="1" applyNumberFormat="1" applyFont="1" applyFill="1" applyBorder="1" applyAlignment="1">
      <alignment horizontal="right" vertical="center" wrapText="1"/>
    </xf>
    <xf numFmtId="0" fontId="25" fillId="0" borderId="7" xfId="0" applyFont="1" applyFill="1" applyBorder="1" applyAlignment="1">
      <alignment vertical="center"/>
    </xf>
    <xf numFmtId="171" fontId="25" fillId="6" borderId="1" xfId="1" applyNumberFormat="1" applyFont="1" applyFill="1" applyBorder="1" applyAlignment="1">
      <alignment horizontal="right" vertical="center" wrapText="1"/>
    </xf>
    <xf numFmtId="166" fontId="25" fillId="6" borderId="1" xfId="1" applyNumberFormat="1" applyFont="1" applyFill="1" applyBorder="1" applyAlignment="1">
      <alignment horizontal="right" vertical="center" wrapText="1"/>
    </xf>
    <xf numFmtId="171" fontId="25" fillId="8" borderId="1" xfId="1" applyNumberFormat="1" applyFont="1" applyFill="1" applyBorder="1" applyAlignment="1">
      <alignment horizontal="right" vertical="center" wrapText="1"/>
    </xf>
    <xf numFmtId="171" fontId="25" fillId="0" borderId="1" xfId="1" applyNumberFormat="1" applyFont="1" applyFill="1" applyBorder="1" applyAlignment="1">
      <alignment horizontal="right" vertical="center" wrapText="1"/>
    </xf>
    <xf numFmtId="171" fontId="25" fillId="2" borderId="1" xfId="1" applyNumberFormat="1" applyFont="1" applyFill="1" applyBorder="1" applyAlignment="1">
      <alignment horizontal="right" vertical="center" wrapText="1"/>
    </xf>
    <xf numFmtId="164" fontId="25" fillId="0" borderId="4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6" fontId="24" fillId="3" borderId="1" xfId="1" applyNumberFormat="1" applyFont="1" applyFill="1" applyBorder="1" applyAlignment="1">
      <alignment horizontal="right" vertical="center" wrapText="1"/>
    </xf>
    <xf numFmtId="171" fontId="24" fillId="3" borderId="7" xfId="1" applyNumberFormat="1" applyFont="1" applyFill="1" applyBorder="1" applyAlignment="1">
      <alignment horizontal="right" vertical="center" wrapText="1"/>
    </xf>
    <xf numFmtId="172" fontId="25" fillId="0" borderId="1" xfId="1" applyNumberFormat="1" applyFont="1" applyFill="1" applyBorder="1" applyAlignment="1">
      <alignment horizontal="right" vertical="center" wrapText="1"/>
    </xf>
    <xf numFmtId="164" fontId="25" fillId="0" borderId="10" xfId="1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170" fontId="24" fillId="3" borderId="1" xfId="1" applyNumberFormat="1" applyFont="1" applyFill="1" applyBorder="1" applyAlignment="1">
      <alignment horizontal="right" vertical="center" wrapText="1"/>
    </xf>
    <xf numFmtId="170" fontId="25" fillId="6" borderId="1" xfId="1" applyNumberFormat="1" applyFont="1" applyFill="1" applyBorder="1" applyAlignment="1">
      <alignment horizontal="right" vertical="center" wrapText="1"/>
    </xf>
    <xf numFmtId="164" fontId="25" fillId="0" borderId="0" xfId="0" applyNumberFormat="1" applyFont="1" applyFill="1" applyBorder="1" applyAlignment="1">
      <alignment horizontal="left" vertical="center"/>
    </xf>
    <xf numFmtId="164" fontId="25" fillId="0" borderId="0" xfId="1" applyNumberFormat="1" applyFont="1" applyFill="1" applyBorder="1" applyAlignment="1">
      <alignment horizontal="left" vertical="center"/>
    </xf>
    <xf numFmtId="172" fontId="25" fillId="8" borderId="1" xfId="1" applyNumberFormat="1" applyFont="1" applyFill="1" applyBorder="1" applyAlignment="1">
      <alignment horizontal="right" vertical="center" wrapText="1"/>
    </xf>
    <xf numFmtId="4" fontId="25" fillId="8" borderId="1" xfId="1" applyNumberFormat="1" applyFont="1" applyFill="1" applyBorder="1" applyAlignment="1">
      <alignment horizontal="right" vertical="center" wrapText="1"/>
    </xf>
    <xf numFmtId="168" fontId="25" fillId="0" borderId="1" xfId="1" applyNumberFormat="1" applyFont="1" applyFill="1" applyBorder="1" applyAlignment="1">
      <alignment horizontal="right" vertical="center" wrapText="1"/>
    </xf>
    <xf numFmtId="169" fontId="25" fillId="8" borderId="1" xfId="1" applyNumberFormat="1" applyFont="1" applyFill="1" applyBorder="1" applyAlignment="1">
      <alignment horizontal="right" vertical="center" wrapText="1"/>
    </xf>
    <xf numFmtId="4" fontId="25" fillId="0" borderId="1" xfId="1" applyNumberFormat="1" applyFont="1" applyFill="1" applyBorder="1" applyAlignment="1">
      <alignment horizontal="right" vertical="center" wrapText="1"/>
    </xf>
    <xf numFmtId="165" fontId="24" fillId="3" borderId="1" xfId="1" applyNumberFormat="1" applyFont="1" applyFill="1" applyBorder="1" applyAlignment="1">
      <alignment horizontal="right" vertical="center" wrapText="1"/>
    </xf>
    <xf numFmtId="168" fontId="25" fillId="8" borderId="1" xfId="1" applyNumberFormat="1" applyFont="1" applyFill="1" applyBorder="1" applyAlignment="1">
      <alignment horizontal="right" vertical="center" wrapText="1"/>
    </xf>
    <xf numFmtId="165" fontId="25" fillId="0" borderId="2" xfId="1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64" fontId="25" fillId="0" borderId="14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center" vertical="center"/>
    </xf>
    <xf numFmtId="166" fontId="25" fillId="0" borderId="4" xfId="1" applyNumberFormat="1" applyFont="1" applyFill="1" applyBorder="1" applyAlignment="1">
      <alignment horizontal="right" vertical="center" wrapText="1"/>
    </xf>
    <xf numFmtId="165" fontId="25" fillId="0" borderId="4" xfId="1" applyNumberFormat="1" applyFont="1" applyFill="1" applyBorder="1" applyAlignment="1">
      <alignment horizontal="center" vertical="center"/>
    </xf>
    <xf numFmtId="164" fontId="25" fillId="0" borderId="4" xfId="1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166" fontId="25" fillId="4" borderId="2" xfId="1" applyNumberFormat="1" applyFont="1" applyFill="1" applyBorder="1" applyAlignment="1">
      <alignment horizontal="right" vertical="center" wrapText="1"/>
    </xf>
    <xf numFmtId="165" fontId="25" fillId="4" borderId="1" xfId="1" applyNumberFormat="1" applyFont="1" applyFill="1" applyBorder="1" applyAlignment="1">
      <alignment horizontal="center" vertical="center"/>
    </xf>
    <xf numFmtId="165" fontId="25" fillId="4" borderId="2" xfId="1" applyNumberFormat="1" applyFont="1" applyFill="1" applyBorder="1" applyAlignment="1">
      <alignment horizontal="center" vertical="center"/>
    </xf>
    <xf numFmtId="164" fontId="25" fillId="4" borderId="1" xfId="1" applyNumberFormat="1" applyFont="1" applyFill="1" applyBorder="1" applyAlignment="1">
      <alignment vertical="center"/>
    </xf>
    <xf numFmtId="164" fontId="25" fillId="4" borderId="7" xfId="1" applyNumberFormat="1" applyFont="1" applyFill="1" applyBorder="1" applyAlignment="1">
      <alignment vertical="center"/>
    </xf>
    <xf numFmtId="166" fontId="25" fillId="0" borderId="2" xfId="1" applyNumberFormat="1" applyFont="1" applyFill="1" applyBorder="1" applyAlignment="1">
      <alignment horizontal="right" vertical="center" wrapText="1"/>
    </xf>
    <xf numFmtId="165" fontId="25" fillId="0" borderId="1" xfId="1" applyNumberFormat="1" applyFont="1" applyFill="1" applyBorder="1" applyAlignment="1">
      <alignment horizontal="center" vertical="center"/>
    </xf>
    <xf numFmtId="165" fontId="25" fillId="0" borderId="2" xfId="1" applyNumberFormat="1" applyFont="1" applyFill="1" applyBorder="1" applyAlignment="1">
      <alignment horizontal="center" vertical="center"/>
    </xf>
    <xf numFmtId="164" fontId="25" fillId="0" borderId="1" xfId="1" applyNumberFormat="1" applyFont="1" applyFill="1" applyBorder="1" applyAlignment="1">
      <alignment vertical="center"/>
    </xf>
    <xf numFmtId="164" fontId="25" fillId="0" borderId="1" xfId="0" applyNumberFormat="1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164" fontId="25" fillId="0" borderId="2" xfId="1" applyNumberFormat="1" applyFont="1" applyFill="1" applyBorder="1" applyAlignment="1">
      <alignment vertical="center"/>
    </xf>
    <xf numFmtId="165" fontId="25" fillId="4" borderId="1" xfId="0" applyNumberFormat="1" applyFont="1" applyFill="1" applyBorder="1" applyAlignment="1">
      <alignment horizontal="center" vertical="center" wrapText="1"/>
    </xf>
    <xf numFmtId="165" fontId="25" fillId="4" borderId="2" xfId="0" applyNumberFormat="1" applyFont="1" applyFill="1" applyBorder="1" applyAlignment="1">
      <alignment horizontal="center" vertical="center" wrapText="1"/>
    </xf>
    <xf numFmtId="164" fontId="25" fillId="4" borderId="4" xfId="0" applyNumberFormat="1" applyFont="1" applyFill="1" applyBorder="1" applyAlignment="1">
      <alignment horizontal="center" vertical="center" wrapText="1"/>
    </xf>
    <xf numFmtId="164" fontId="25" fillId="4" borderId="15" xfId="0" applyNumberFormat="1" applyFont="1" applyFill="1" applyBorder="1" applyAlignment="1">
      <alignment horizontal="center" vertical="center" wrapText="1"/>
    </xf>
    <xf numFmtId="165" fontId="25" fillId="0" borderId="1" xfId="1" applyNumberFormat="1" applyFont="1" applyFill="1" applyBorder="1" applyAlignment="1">
      <alignment horizontal="center" vertical="center" wrapText="1"/>
    </xf>
    <xf numFmtId="165" fontId="25" fillId="0" borderId="2" xfId="1" applyNumberFormat="1" applyFont="1" applyFill="1" applyBorder="1" applyAlignment="1">
      <alignment horizontal="center" vertical="center" wrapText="1"/>
    </xf>
    <xf numFmtId="164" fontId="25" fillId="0" borderId="1" xfId="1" applyNumberFormat="1" applyFont="1" applyFill="1" applyBorder="1" applyAlignment="1">
      <alignment horizontal="left" vertical="center" wrapText="1"/>
    </xf>
    <xf numFmtId="164" fontId="25" fillId="0" borderId="15" xfId="1" applyNumberFormat="1" applyFont="1" applyFill="1" applyBorder="1" applyAlignment="1">
      <alignment vertical="center"/>
    </xf>
    <xf numFmtId="164" fontId="25" fillId="0" borderId="5" xfId="1" applyNumberFormat="1" applyFont="1" applyFill="1" applyBorder="1" applyAlignment="1">
      <alignment vertical="center"/>
    </xf>
    <xf numFmtId="164" fontId="25" fillId="0" borderId="8" xfId="1" applyNumberFormat="1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66" fontId="29" fillId="0" borderId="0" xfId="1" applyNumberFormat="1" applyFont="1" applyFill="1" applyBorder="1" applyAlignment="1">
      <alignment horizontal="right" vertical="center" wrapText="1"/>
    </xf>
    <xf numFmtId="165" fontId="29" fillId="0" borderId="0" xfId="1" applyNumberFormat="1" applyFont="1" applyFill="1" applyBorder="1" applyAlignment="1">
      <alignment horizontal="center" vertical="center"/>
    </xf>
    <xf numFmtId="164" fontId="29" fillId="0" borderId="0" xfId="1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 textRotation="90"/>
    </xf>
    <xf numFmtId="0" fontId="30" fillId="0" borderId="0" xfId="0" applyFont="1"/>
    <xf numFmtId="0" fontId="32" fillId="0" borderId="0" xfId="0" applyFont="1" applyAlignment="1">
      <alignment horizontal="justify"/>
    </xf>
    <xf numFmtId="0" fontId="32" fillId="0" borderId="0" xfId="0" applyFont="1"/>
    <xf numFmtId="0" fontId="31" fillId="0" borderId="2" xfId="0" applyFont="1" applyBorder="1" applyAlignment="1">
      <alignment horizontal="center" vertical="top" wrapText="1"/>
    </xf>
    <xf numFmtId="0" fontId="33" fillId="0" borderId="0" xfId="0" applyFont="1"/>
    <xf numFmtId="0" fontId="34" fillId="0" borderId="0" xfId="0" applyFont="1" applyFill="1" applyAlignment="1">
      <alignment vertical="center"/>
    </xf>
    <xf numFmtId="0" fontId="35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1" xfId="1" applyNumberFormat="1" applyFont="1" applyBorder="1" applyAlignment="1">
      <alignment horizontal="center" vertical="top" wrapText="1"/>
    </xf>
    <xf numFmtId="0" fontId="36" fillId="0" borderId="0" xfId="0" applyFont="1"/>
    <xf numFmtId="0" fontId="35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167" fontId="35" fillId="0" borderId="2" xfId="1" applyNumberFormat="1" applyFont="1" applyBorder="1" applyAlignment="1">
      <alignment horizontal="center" vertical="top" wrapText="1"/>
    </xf>
    <xf numFmtId="167" fontId="35" fillId="0" borderId="1" xfId="1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justify" vertical="top" wrapText="1"/>
    </xf>
    <xf numFmtId="167" fontId="35" fillId="0" borderId="5" xfId="1" applyNumberFormat="1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167" fontId="10" fillId="0" borderId="0" xfId="1" applyNumberFormat="1" applyFont="1" applyBorder="1" applyAlignment="1">
      <alignment horizontal="center" vertical="top" wrapText="1"/>
    </xf>
    <xf numFmtId="0" fontId="38" fillId="0" borderId="0" xfId="0" applyFont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justify" vertical="top"/>
    </xf>
    <xf numFmtId="0" fontId="36" fillId="0" borderId="0" xfId="0" applyFont="1" applyAlignment="1">
      <alignment vertical="top"/>
    </xf>
    <xf numFmtId="164" fontId="24" fillId="0" borderId="0" xfId="0" applyNumberFormat="1" applyFont="1" applyFill="1" applyBorder="1" applyAlignment="1">
      <alignment horizontal="left" vertical="center" wrapText="1"/>
    </xf>
    <xf numFmtId="164" fontId="24" fillId="0" borderId="12" xfId="0" applyNumberFormat="1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 wrapText="1"/>
    </xf>
    <xf numFmtId="166" fontId="25" fillId="3" borderId="7" xfId="1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/>
    </xf>
    <xf numFmtId="164" fontId="25" fillId="0" borderId="0" xfId="1" applyNumberFormat="1" applyFont="1" applyFill="1" applyBorder="1" applyAlignment="1">
      <alignment vertical="center"/>
    </xf>
    <xf numFmtId="164" fontId="25" fillId="0" borderId="1" xfId="0" applyNumberFormat="1" applyFont="1" applyFill="1" applyBorder="1" applyAlignment="1">
      <alignment horizontal="left" vertical="center"/>
    </xf>
    <xf numFmtId="164" fontId="25" fillId="0" borderId="1" xfId="1" applyNumberFormat="1" applyFont="1" applyFill="1" applyBorder="1" applyAlignment="1">
      <alignment horizontal="left" vertical="center"/>
    </xf>
    <xf numFmtId="2" fontId="24" fillId="3" borderId="1" xfId="0" applyNumberFormat="1" applyFont="1" applyFill="1" applyBorder="1" applyAlignment="1">
      <alignment horizontal="right" vertical="center" wrapText="1"/>
    </xf>
    <xf numFmtId="164" fontId="24" fillId="3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2" fontId="24" fillId="0" borderId="1" xfId="0" applyNumberFormat="1" applyFont="1" applyFill="1" applyBorder="1" applyAlignment="1">
      <alignment horizontal="right" vertical="center" wrapText="1"/>
    </xf>
    <xf numFmtId="168" fontId="25" fillId="2" borderId="1" xfId="1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textRotation="90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textRotation="90"/>
    </xf>
    <xf numFmtId="0" fontId="16" fillId="0" borderId="0" xfId="0" applyFont="1" applyBorder="1" applyAlignment="1">
      <alignment horizontal="left" vertical="top"/>
    </xf>
    <xf numFmtId="0" fontId="45" fillId="0" borderId="0" xfId="0" applyFont="1" applyFill="1" applyAlignment="1">
      <alignment horizontal="left"/>
    </xf>
    <xf numFmtId="0" fontId="45" fillId="0" borderId="0" xfId="0" applyFont="1" applyFill="1" applyBorder="1" applyAlignment="1" applyProtection="1">
      <alignment horizontal="left"/>
    </xf>
    <xf numFmtId="0" fontId="45" fillId="0" borderId="0" xfId="0" applyFont="1" applyFill="1"/>
    <xf numFmtId="168" fontId="25" fillId="8" borderId="1" xfId="1" applyNumberFormat="1" applyFont="1" applyFill="1" applyBorder="1" applyAlignment="1" applyProtection="1">
      <alignment horizontal="right" vertical="center"/>
      <protection hidden="1"/>
    </xf>
    <xf numFmtId="173" fontId="25" fillId="0" borderId="1" xfId="1" applyNumberFormat="1" applyFont="1" applyFill="1" applyBorder="1" applyAlignment="1">
      <alignment horizontal="right" vertical="center" wrapText="1"/>
    </xf>
    <xf numFmtId="168" fontId="25" fillId="0" borderId="1" xfId="1" applyNumberFormat="1" applyFont="1" applyFill="1" applyBorder="1" applyAlignment="1" applyProtection="1">
      <alignment horizontal="right" vertical="center"/>
      <protection hidden="1"/>
    </xf>
    <xf numFmtId="173" fontId="25" fillId="3" borderId="1" xfId="1" applyNumberFormat="1" applyFont="1" applyFill="1" applyBorder="1" applyAlignment="1">
      <alignment horizontal="right" vertical="center" wrapText="1"/>
    </xf>
    <xf numFmtId="173" fontId="24" fillId="3" borderId="1" xfId="1" applyNumberFormat="1" applyFont="1" applyFill="1" applyBorder="1" applyAlignment="1">
      <alignment horizontal="right" vertical="center" wrapText="1"/>
    </xf>
    <xf numFmtId="173" fontId="25" fillId="6" borderId="1" xfId="1" applyNumberFormat="1" applyFont="1" applyFill="1" applyBorder="1" applyAlignment="1">
      <alignment horizontal="right" vertical="center" wrapText="1"/>
    </xf>
    <xf numFmtId="173" fontId="25" fillId="8" borderId="1" xfId="1" applyNumberFormat="1" applyFont="1" applyFill="1" applyBorder="1" applyAlignment="1">
      <alignment horizontal="right" vertical="center" wrapText="1"/>
    </xf>
    <xf numFmtId="170" fontId="25" fillId="3" borderId="1" xfId="1" applyNumberFormat="1" applyFont="1" applyFill="1" applyBorder="1" applyAlignment="1">
      <alignment horizontal="right" vertical="center" wrapText="1"/>
    </xf>
    <xf numFmtId="172" fontId="24" fillId="3" borderId="1" xfId="1" applyNumberFormat="1" applyFont="1" applyFill="1" applyBorder="1" applyAlignment="1">
      <alignment horizontal="right" vertical="center" wrapText="1"/>
    </xf>
    <xf numFmtId="174" fontId="24" fillId="3" borderId="1" xfId="1" applyNumberFormat="1" applyFont="1" applyFill="1" applyBorder="1" applyAlignment="1">
      <alignment horizontal="right" vertical="center" wrapText="1"/>
    </xf>
    <xf numFmtId="169" fontId="25" fillId="0" borderId="1" xfId="1" applyNumberFormat="1" applyFont="1" applyFill="1" applyBorder="1" applyAlignment="1">
      <alignment horizontal="right" vertical="center" wrapText="1"/>
    </xf>
    <xf numFmtId="165" fontId="25" fillId="3" borderId="1" xfId="1" applyNumberFormat="1" applyFont="1" applyFill="1" applyBorder="1" applyAlignment="1">
      <alignment horizontal="right" vertical="center" wrapText="1"/>
    </xf>
    <xf numFmtId="169" fontId="25" fillId="3" borderId="1" xfId="1" applyNumberFormat="1" applyFont="1" applyFill="1" applyBorder="1" applyAlignment="1">
      <alignment horizontal="right" vertical="center" wrapText="1"/>
    </xf>
    <xf numFmtId="165" fontId="25" fillId="3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Fill="1" applyAlignment="1">
      <alignment vertical="center"/>
    </xf>
    <xf numFmtId="0" fontId="47" fillId="0" borderId="0" xfId="0" applyFont="1"/>
    <xf numFmtId="0" fontId="37" fillId="0" borderId="7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1" xfId="1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167" fontId="35" fillId="0" borderId="2" xfId="1" applyNumberFormat="1" applyFont="1" applyFill="1" applyBorder="1" applyAlignment="1">
      <alignment horizontal="center" vertical="top" wrapText="1"/>
    </xf>
    <xf numFmtId="0" fontId="37" fillId="0" borderId="7" xfId="0" applyFont="1" applyFill="1" applyBorder="1" applyAlignment="1">
      <alignment horizontal="center" vertical="top" wrapText="1"/>
    </xf>
    <xf numFmtId="167" fontId="24" fillId="5" borderId="1" xfId="1" applyNumberFormat="1" applyFont="1" applyFill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left" vertical="top" wrapText="1"/>
    </xf>
    <xf numFmtId="166" fontId="25" fillId="9" borderId="1" xfId="1" applyNumberFormat="1" applyFont="1" applyFill="1" applyBorder="1" applyAlignment="1">
      <alignment horizontal="right" vertical="center" wrapText="1"/>
    </xf>
    <xf numFmtId="164" fontId="24" fillId="9" borderId="1" xfId="0" applyNumberFormat="1" applyFont="1" applyFill="1" applyBorder="1" applyAlignment="1">
      <alignment horizontal="center" vertical="center" wrapText="1"/>
    </xf>
    <xf numFmtId="164" fontId="24" fillId="7" borderId="15" xfId="0" applyNumberFormat="1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 wrapText="1"/>
    </xf>
    <xf numFmtId="164" fontId="25" fillId="10" borderId="1" xfId="0" applyNumberFormat="1" applyFont="1" applyFill="1" applyBorder="1" applyAlignment="1">
      <alignment horizontal="left" vertical="center" wrapText="1"/>
    </xf>
    <xf numFmtId="164" fontId="24" fillId="9" borderId="1" xfId="0" applyNumberFormat="1" applyFont="1" applyFill="1" applyBorder="1" applyAlignment="1">
      <alignment horizontal="right" vertical="center" wrapText="1"/>
    </xf>
    <xf numFmtId="173" fontId="24" fillId="9" borderId="1" xfId="0" applyNumberFormat="1" applyFont="1" applyFill="1" applyBorder="1" applyAlignment="1">
      <alignment horizontal="right" vertical="center" wrapText="1"/>
    </xf>
    <xf numFmtId="2" fontId="24" fillId="9" borderId="1" xfId="0" applyNumberFormat="1" applyFont="1" applyFill="1" applyBorder="1" applyAlignment="1">
      <alignment horizontal="right" vertical="center" wrapText="1"/>
    </xf>
    <xf numFmtId="173" fontId="25" fillId="9" borderId="1" xfId="1" applyNumberFormat="1" applyFont="1" applyFill="1" applyBorder="1" applyAlignment="1">
      <alignment horizontal="right" vertical="center" wrapText="1"/>
    </xf>
    <xf numFmtId="173" fontId="24" fillId="9" borderId="1" xfId="0" applyNumberFormat="1" applyFont="1" applyFill="1" applyBorder="1" applyAlignment="1">
      <alignment horizontal="left" vertical="center" wrapText="1"/>
    </xf>
    <xf numFmtId="173" fontId="42" fillId="9" borderId="1" xfId="0" applyNumberFormat="1" applyFont="1" applyFill="1" applyBorder="1" applyAlignment="1">
      <alignment vertical="center" wrapText="1"/>
    </xf>
    <xf numFmtId="173" fontId="42" fillId="9" borderId="1" xfId="0" applyNumberFormat="1" applyFont="1" applyFill="1" applyBorder="1" applyAlignment="1">
      <alignment horizontal="right" vertical="center" wrapText="1"/>
    </xf>
    <xf numFmtId="164" fontId="25" fillId="7" borderId="15" xfId="0" applyNumberFormat="1" applyFont="1" applyFill="1" applyBorder="1" applyAlignment="1">
      <alignment horizontal="left" vertical="center"/>
    </xf>
    <xf numFmtId="170" fontId="24" fillId="10" borderId="1" xfId="1" applyNumberFormat="1" applyFont="1" applyFill="1" applyBorder="1" applyAlignment="1">
      <alignment horizontal="right" vertical="center" wrapText="1"/>
    </xf>
    <xf numFmtId="170" fontId="25" fillId="10" borderId="1" xfId="1" applyNumberFormat="1" applyFont="1" applyFill="1" applyBorder="1" applyAlignment="1">
      <alignment horizontal="right" vertical="center" wrapText="1"/>
    </xf>
    <xf numFmtId="164" fontId="25" fillId="10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10" borderId="1" xfId="0" applyFont="1" applyFill="1" applyBorder="1" applyAlignment="1" applyProtection="1">
      <alignment horizontal="left" vertical="center" wrapText="1"/>
      <protection locked="0"/>
    </xf>
    <xf numFmtId="0" fontId="24" fillId="2" borderId="7" xfId="0" applyFont="1" applyFill="1" applyBorder="1" applyAlignment="1">
      <alignment horizontal="left" vertical="center" wrapText="1"/>
    </xf>
    <xf numFmtId="164" fontId="25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171" fontId="24" fillId="2" borderId="7" xfId="1" applyNumberFormat="1" applyFont="1" applyFill="1" applyBorder="1" applyAlignment="1">
      <alignment horizontal="right" vertical="center" wrapText="1"/>
    </xf>
    <xf numFmtId="164" fontId="24" fillId="2" borderId="1" xfId="0" applyNumberFormat="1" applyFont="1" applyFill="1" applyBorder="1" applyAlignment="1">
      <alignment horizontal="left" vertical="center" wrapText="1"/>
    </xf>
    <xf numFmtId="173" fontId="24" fillId="2" borderId="1" xfId="0" applyNumberFormat="1" applyFont="1" applyFill="1" applyBorder="1" applyAlignment="1">
      <alignment horizontal="right" vertical="center" wrapText="1"/>
    </xf>
    <xf numFmtId="173" fontId="25" fillId="2" borderId="1" xfId="1" applyNumberFormat="1" applyFont="1" applyFill="1" applyBorder="1" applyAlignment="1">
      <alignment horizontal="right" vertical="center" wrapText="1"/>
    </xf>
    <xf numFmtId="173" fontId="42" fillId="2" borderId="1" xfId="0" applyNumberFormat="1" applyFont="1" applyFill="1" applyBorder="1" applyAlignment="1">
      <alignment vertical="center" wrapText="1"/>
    </xf>
    <xf numFmtId="2" fontId="24" fillId="2" borderId="1" xfId="0" applyNumberFormat="1" applyFont="1" applyFill="1" applyBorder="1" applyAlignment="1">
      <alignment horizontal="right" vertical="center" wrapText="1"/>
    </xf>
    <xf numFmtId="164" fontId="24" fillId="2" borderId="1" xfId="0" applyNumberFormat="1" applyFont="1" applyFill="1" applyBorder="1" applyAlignment="1">
      <alignment horizontal="right" vertical="center" wrapText="1"/>
    </xf>
    <xf numFmtId="170" fontId="24" fillId="11" borderId="1" xfId="1" applyNumberFormat="1" applyFont="1" applyFill="1" applyBorder="1" applyAlignment="1">
      <alignment horizontal="right" vertical="center" wrapText="1"/>
    </xf>
    <xf numFmtId="170" fontId="25" fillId="11" borderId="1" xfId="1" applyNumberFormat="1" applyFont="1" applyFill="1" applyBorder="1" applyAlignment="1">
      <alignment horizontal="right" vertical="center" wrapText="1"/>
    </xf>
    <xf numFmtId="0" fontId="32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73" fontId="24" fillId="2" borderId="1" xfId="0" applyNumberFormat="1" applyFont="1" applyFill="1" applyBorder="1" applyAlignment="1">
      <alignment horizontal="center" vertical="center" wrapText="1"/>
    </xf>
    <xf numFmtId="173" fontId="24" fillId="9" borderId="1" xfId="0" applyNumberFormat="1" applyFont="1" applyFill="1" applyBorder="1" applyAlignment="1">
      <alignment horizontal="center" vertical="center" wrapText="1"/>
    </xf>
    <xf numFmtId="173" fontId="24" fillId="2" borderId="7" xfId="0" applyNumberFormat="1" applyFont="1" applyFill="1" applyBorder="1" applyAlignment="1">
      <alignment horizontal="center" vertical="center" wrapText="1"/>
    </xf>
    <xf numFmtId="173" fontId="24" fillId="9" borderId="7" xfId="0" applyNumberFormat="1" applyFont="1" applyFill="1" applyBorder="1" applyAlignment="1">
      <alignment horizontal="center" vertical="center" wrapText="1"/>
    </xf>
    <xf numFmtId="173" fontId="25" fillId="3" borderId="7" xfId="1" applyNumberFormat="1" applyFont="1" applyFill="1" applyBorder="1" applyAlignment="1">
      <alignment horizontal="right" vertical="center" wrapText="1"/>
    </xf>
    <xf numFmtId="173" fontId="24" fillId="3" borderId="7" xfId="1" applyNumberFormat="1" applyFont="1" applyFill="1" applyBorder="1" applyAlignment="1">
      <alignment horizontal="right" vertical="center" wrapText="1"/>
    </xf>
    <xf numFmtId="173" fontId="24" fillId="2" borderId="1" xfId="1" applyNumberFormat="1" applyFont="1" applyFill="1" applyBorder="1" applyAlignment="1">
      <alignment horizontal="right" vertical="center" wrapText="1"/>
    </xf>
    <xf numFmtId="173" fontId="24" fillId="9" borderId="1" xfId="1" applyNumberFormat="1" applyFont="1" applyFill="1" applyBorder="1" applyAlignment="1">
      <alignment horizontal="right" vertical="center" wrapText="1"/>
    </xf>
    <xf numFmtId="173" fontId="24" fillId="2" borderId="7" xfId="1" applyNumberFormat="1" applyFont="1" applyFill="1" applyBorder="1" applyAlignment="1">
      <alignment horizontal="right" vertical="center" wrapText="1"/>
    </xf>
    <xf numFmtId="173" fontId="24" fillId="9" borderId="7" xfId="1" applyNumberFormat="1" applyFont="1" applyFill="1" applyBorder="1" applyAlignment="1">
      <alignment horizontal="right" vertical="center" wrapText="1"/>
    </xf>
    <xf numFmtId="173" fontId="24" fillId="10" borderId="1" xfId="1" applyNumberFormat="1" applyFont="1" applyFill="1" applyBorder="1" applyAlignment="1">
      <alignment horizontal="right" vertical="center" wrapText="1"/>
    </xf>
    <xf numFmtId="173" fontId="24" fillId="11" borderId="1" xfId="1" applyNumberFormat="1" applyFont="1" applyFill="1" applyBorder="1" applyAlignment="1">
      <alignment horizontal="right" vertical="center" wrapText="1"/>
    </xf>
    <xf numFmtId="173" fontId="25" fillId="11" borderId="1" xfId="1" applyNumberFormat="1" applyFont="1" applyFill="1" applyBorder="1" applyAlignment="1">
      <alignment horizontal="right" vertical="center" wrapText="1"/>
    </xf>
    <xf numFmtId="173" fontId="25" fillId="10" borderId="1" xfId="1" applyNumberFormat="1" applyFont="1" applyFill="1" applyBorder="1" applyAlignment="1">
      <alignment horizontal="right" vertical="center" wrapText="1"/>
    </xf>
    <xf numFmtId="0" fontId="51" fillId="0" borderId="2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36" fillId="0" borderId="1" xfId="0" applyFont="1" applyBorder="1"/>
    <xf numFmtId="0" fontId="30" fillId="0" borderId="1" xfId="0" applyFont="1" applyBorder="1"/>
    <xf numFmtId="0" fontId="0" fillId="0" borderId="1" xfId="0" applyBorder="1"/>
    <xf numFmtId="0" fontId="37" fillId="0" borderId="5" xfId="0" applyFont="1" applyFill="1" applyBorder="1" applyAlignment="1">
      <alignment horizontal="center" vertical="top" wrapText="1"/>
    </xf>
    <xf numFmtId="0" fontId="35" fillId="0" borderId="2" xfId="1" applyNumberFormat="1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center" vertical="top" wrapText="1"/>
    </xf>
    <xf numFmtId="167" fontId="35" fillId="0" borderId="11" xfId="1" applyNumberFormat="1" applyFont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7" fontId="6" fillId="0" borderId="2" xfId="1" applyNumberFormat="1" applyFont="1" applyFill="1" applyBorder="1" applyAlignment="1">
      <alignment horizontal="center" vertical="top" wrapText="1"/>
    </xf>
    <xf numFmtId="0" fontId="52" fillId="0" borderId="7" xfId="0" applyFont="1" applyBorder="1" applyAlignment="1">
      <alignment horizontal="center" vertical="center" wrapText="1"/>
    </xf>
    <xf numFmtId="166" fontId="24" fillId="5" borderId="1" xfId="1" applyNumberFormat="1" applyFont="1" applyFill="1" applyBorder="1" applyAlignment="1">
      <alignment horizontal="right" vertical="center" wrapText="1"/>
    </xf>
    <xf numFmtId="164" fontId="25" fillId="2" borderId="1" xfId="1" applyNumberFormat="1" applyFont="1" applyFill="1" applyBorder="1" applyAlignment="1">
      <alignment horizontal="right" vertical="center" wrapText="1"/>
    </xf>
    <xf numFmtId="164" fontId="25" fillId="3" borderId="7" xfId="1" applyNumberFormat="1" applyFont="1" applyFill="1" applyBorder="1" applyAlignment="1">
      <alignment horizontal="right" vertical="center" wrapText="1"/>
    </xf>
    <xf numFmtId="164" fontId="25" fillId="6" borderId="1" xfId="1" applyNumberFormat="1" applyFont="1" applyFill="1" applyBorder="1" applyAlignment="1">
      <alignment horizontal="right" vertical="center" wrapText="1"/>
    </xf>
    <xf numFmtId="164" fontId="24" fillId="2" borderId="1" xfId="1" applyNumberFormat="1" applyFont="1" applyFill="1" applyBorder="1" applyAlignment="1">
      <alignment horizontal="right" vertical="center" wrapText="1"/>
    </xf>
    <xf numFmtId="164" fontId="24" fillId="3" borderId="7" xfId="1" applyNumberFormat="1" applyFont="1" applyFill="1" applyBorder="1" applyAlignment="1">
      <alignment horizontal="right" vertical="center" wrapText="1"/>
    </xf>
    <xf numFmtId="164" fontId="25" fillId="3" borderId="1" xfId="1" applyNumberFormat="1" applyFont="1" applyFill="1" applyBorder="1" applyAlignment="1">
      <alignment horizontal="right" vertical="center" wrapText="1"/>
    </xf>
    <xf numFmtId="164" fontId="24" fillId="10" borderId="1" xfId="1" applyNumberFormat="1" applyFont="1" applyFill="1" applyBorder="1" applyAlignment="1">
      <alignment horizontal="right" vertical="center" wrapText="1"/>
    </xf>
    <xf numFmtId="164" fontId="25" fillId="10" borderId="1" xfId="1" applyNumberFormat="1" applyFont="1" applyFill="1" applyBorder="1" applyAlignment="1">
      <alignment horizontal="right" vertical="center" wrapText="1"/>
    </xf>
    <xf numFmtId="166" fontId="25" fillId="10" borderId="1" xfId="1" applyNumberFormat="1" applyFont="1" applyFill="1" applyBorder="1" applyAlignment="1">
      <alignment horizontal="right" vertical="center" wrapText="1"/>
    </xf>
    <xf numFmtId="173" fontId="8" fillId="0" borderId="0" xfId="0" applyNumberFormat="1" applyFont="1" applyFill="1" applyAlignment="1">
      <alignment vertical="center" wrapText="1"/>
    </xf>
    <xf numFmtId="1" fontId="25" fillId="9" borderId="1" xfId="1" applyNumberFormat="1" applyFont="1" applyFill="1" applyBorder="1" applyAlignment="1">
      <alignment horizontal="right" vertical="center" wrapText="1"/>
    </xf>
    <xf numFmtId="1" fontId="25" fillId="3" borderId="1" xfId="1" applyNumberFormat="1" applyFont="1" applyFill="1" applyBorder="1" applyAlignment="1">
      <alignment horizontal="right" vertical="center" wrapText="1"/>
    </xf>
    <xf numFmtId="1" fontId="24" fillId="3" borderId="1" xfId="1" applyNumberFormat="1" applyFont="1" applyFill="1" applyBorder="1" applyAlignment="1">
      <alignment horizontal="right" vertical="center" wrapText="1"/>
    </xf>
    <xf numFmtId="1" fontId="25" fillId="8" borderId="1" xfId="1" applyNumberFormat="1" applyFont="1" applyFill="1" applyBorder="1" applyAlignment="1">
      <alignment horizontal="right" vertical="center" wrapText="1"/>
    </xf>
    <xf numFmtId="164" fontId="24" fillId="3" borderId="1" xfId="1" applyNumberFormat="1" applyFont="1" applyFill="1" applyBorder="1" applyAlignment="1">
      <alignment horizontal="right" vertical="center" wrapText="1"/>
    </xf>
    <xf numFmtId="1" fontId="25" fillId="11" borderId="1" xfId="1" applyNumberFormat="1" applyFont="1" applyFill="1" applyBorder="1" applyAlignment="1">
      <alignment horizontal="right" vertical="center" wrapText="1"/>
    </xf>
    <xf numFmtId="173" fontId="8" fillId="0" borderId="0" xfId="0" applyNumberFormat="1" applyFont="1" applyFill="1" applyAlignment="1">
      <alignment vertical="center"/>
    </xf>
    <xf numFmtId="168" fontId="24" fillId="12" borderId="1" xfId="1" applyNumberFormat="1" applyFont="1" applyFill="1" applyBorder="1" applyAlignment="1">
      <alignment horizontal="right" vertical="center" wrapText="1"/>
    </xf>
    <xf numFmtId="168" fontId="24" fillId="8" borderId="1" xfId="1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167" fontId="25" fillId="11" borderId="1" xfId="1" applyNumberFormat="1" applyFont="1" applyFill="1" applyBorder="1" applyAlignment="1">
      <alignment horizontal="right" vertical="center" wrapText="1"/>
    </xf>
    <xf numFmtId="167" fontId="24" fillId="11" borderId="1" xfId="1" applyNumberFormat="1" applyFont="1" applyFill="1" applyBorder="1" applyAlignment="1">
      <alignment horizontal="right" vertical="center" wrapText="1"/>
    </xf>
    <xf numFmtId="166" fontId="24" fillId="2" borderId="1" xfId="1" applyNumberFormat="1" applyFont="1" applyFill="1" applyBorder="1" applyAlignment="1">
      <alignment horizontal="right" vertical="center" wrapText="1"/>
    </xf>
    <xf numFmtId="173" fontId="25" fillId="12" borderId="1" xfId="1" applyNumberFormat="1" applyFont="1" applyFill="1" applyBorder="1" applyAlignment="1">
      <alignment horizontal="right" vertical="center" wrapText="1"/>
    </xf>
    <xf numFmtId="166" fontId="24" fillId="9" borderId="1" xfId="1" applyNumberFormat="1" applyFont="1" applyFill="1" applyBorder="1" applyAlignment="1">
      <alignment horizontal="right" vertical="center" wrapText="1"/>
    </xf>
    <xf numFmtId="166" fontId="24" fillId="10" borderId="1" xfId="1" applyNumberFormat="1" applyFont="1" applyFill="1" applyBorder="1" applyAlignment="1">
      <alignment horizontal="right" vertical="center" wrapText="1"/>
    </xf>
    <xf numFmtId="168" fontId="24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39" fillId="0" borderId="2" xfId="0" applyNumberFormat="1" applyFont="1" applyFill="1" applyBorder="1" applyAlignment="1">
      <alignment horizontal="center" vertical="center" wrapText="1"/>
    </xf>
    <xf numFmtId="164" fontId="39" fillId="0" borderId="6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164" fontId="25" fillId="0" borderId="9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64" fontId="25" fillId="0" borderId="8" xfId="0" applyNumberFormat="1" applyFont="1" applyFill="1" applyBorder="1" applyAlignment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4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4" fillId="7" borderId="3" xfId="0" applyNumberFormat="1" applyFont="1" applyFill="1" applyBorder="1" applyAlignment="1">
      <alignment horizontal="left" vertical="center" wrapText="1"/>
    </xf>
    <xf numFmtId="164" fontId="24" fillId="7" borderId="4" xfId="0" applyNumberFormat="1" applyFont="1" applyFill="1" applyBorder="1" applyAlignment="1">
      <alignment horizontal="left" vertical="center" wrapText="1"/>
    </xf>
    <xf numFmtId="0" fontId="24" fillId="2" borderId="2" xfId="0" applyNumberFormat="1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164" fontId="24" fillId="2" borderId="2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64" fontId="8" fillId="2" borderId="2" xfId="0" applyNumberFormat="1" applyFont="1" applyFill="1" applyBorder="1" applyAlignment="1">
      <alignment horizontal="left" vertical="center" wrapText="1"/>
    </xf>
    <xf numFmtId="0" fontId="36" fillId="2" borderId="6" xfId="0" applyFont="1" applyFill="1" applyBorder="1" applyAlignment="1">
      <alignment horizontal="left" vertical="center" wrapText="1"/>
    </xf>
    <xf numFmtId="0" fontId="36" fillId="2" borderId="7" xfId="0" applyFont="1" applyFill="1" applyBorder="1" applyAlignment="1">
      <alignment horizontal="left" vertical="center" wrapText="1"/>
    </xf>
    <xf numFmtId="164" fontId="24" fillId="2" borderId="2" xfId="0" applyNumberFormat="1" applyFont="1" applyFill="1" applyBorder="1" applyAlignment="1">
      <alignment horizontal="center" vertical="center" wrapText="1"/>
    </xf>
    <xf numFmtId="164" fontId="24" fillId="2" borderId="6" xfId="0" applyNumberFormat="1" applyFont="1" applyFill="1" applyBorder="1" applyAlignment="1">
      <alignment horizontal="center" vertical="center" wrapText="1"/>
    </xf>
    <xf numFmtId="164" fontId="24" fillId="2" borderId="7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4" fillId="7" borderId="1" xfId="0" applyNumberFormat="1" applyFont="1" applyFill="1" applyBorder="1" applyAlignment="1">
      <alignment horizontal="left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5" fillId="2" borderId="6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4" fillId="2" borderId="6" xfId="0" applyNumberFormat="1" applyFont="1" applyFill="1" applyBorder="1" applyAlignment="1">
      <alignment horizontal="left" vertical="center" wrapText="1"/>
    </xf>
    <xf numFmtId="164" fontId="24" fillId="2" borderId="7" xfId="0" applyNumberFormat="1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25" fillId="0" borderId="2" xfId="0" applyNumberFormat="1" applyFont="1" applyFill="1" applyBorder="1" applyAlignment="1">
      <alignment horizontal="left" vertical="center" wrapText="1"/>
    </xf>
    <xf numFmtId="164" fontId="25" fillId="0" borderId="7" xfId="0" applyNumberFormat="1" applyFont="1" applyFill="1" applyBorder="1" applyAlignment="1">
      <alignment horizontal="left" vertical="center" wrapText="1"/>
    </xf>
    <xf numFmtId="164" fontId="24" fillId="0" borderId="2" xfId="0" applyNumberFormat="1" applyFont="1" applyFill="1" applyBorder="1" applyAlignment="1">
      <alignment horizontal="left" vertical="center" wrapText="1"/>
    </xf>
    <xf numFmtId="164" fontId="24" fillId="0" borderId="7" xfId="0" applyNumberFormat="1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164" fontId="40" fillId="10" borderId="1" xfId="0" applyNumberFormat="1" applyFont="1" applyFill="1" applyBorder="1" applyAlignment="1">
      <alignment horizontal="center" vertical="center" wrapText="1"/>
    </xf>
    <xf numFmtId="0" fontId="41" fillId="10" borderId="1" xfId="0" applyFont="1" applyFill="1" applyBorder="1" applyAlignment="1">
      <alignment horizontal="center" vertical="center" wrapText="1"/>
    </xf>
    <xf numFmtId="164" fontId="50" fillId="2" borderId="2" xfId="0" applyNumberFormat="1" applyFont="1" applyFill="1" applyBorder="1" applyAlignment="1">
      <alignment horizontal="center" vertical="top" wrapText="1"/>
    </xf>
    <xf numFmtId="164" fontId="50" fillId="2" borderId="6" xfId="0" applyNumberFormat="1" applyFont="1" applyFill="1" applyBorder="1" applyAlignment="1">
      <alignment horizontal="center" vertical="top" wrapText="1"/>
    </xf>
    <xf numFmtId="164" fontId="50" fillId="2" borderId="7" xfId="0" applyNumberFormat="1" applyFont="1" applyFill="1" applyBorder="1" applyAlignment="1">
      <alignment horizontal="center" vertical="top" wrapText="1"/>
    </xf>
    <xf numFmtId="164" fontId="25" fillId="0" borderId="3" xfId="0" applyNumberFormat="1" applyFont="1" applyFill="1" applyBorder="1" applyAlignment="1">
      <alignment horizontal="center" vertical="center" wrapText="1"/>
    </xf>
    <xf numFmtId="164" fontId="25" fillId="0" borderId="4" xfId="0" applyNumberFormat="1" applyFont="1" applyFill="1" applyBorder="1" applyAlignment="1">
      <alignment horizontal="center" vertical="center" wrapText="1"/>
    </xf>
    <xf numFmtId="164" fontId="25" fillId="0" borderId="5" xfId="0" applyNumberFormat="1" applyFont="1" applyFill="1" applyBorder="1" applyAlignment="1">
      <alignment horizontal="center" vertical="center" wrapText="1"/>
    </xf>
    <xf numFmtId="164" fontId="25" fillId="0" borderId="3" xfId="0" applyNumberFormat="1" applyFont="1" applyFill="1" applyBorder="1" applyAlignment="1">
      <alignment horizontal="left" vertical="center" wrapText="1"/>
    </xf>
    <xf numFmtId="164" fontId="25" fillId="0" borderId="4" xfId="0" applyNumberFormat="1" applyFont="1" applyFill="1" applyBorder="1" applyAlignment="1">
      <alignment horizontal="left" vertical="center" wrapText="1"/>
    </xf>
    <xf numFmtId="164" fontId="25" fillId="0" borderId="5" xfId="0" applyNumberFormat="1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4" fontId="25" fillId="8" borderId="3" xfId="0" applyNumberFormat="1" applyFont="1" applyFill="1" applyBorder="1" applyAlignment="1">
      <alignment horizontal="center" vertical="center" wrapText="1"/>
    </xf>
    <xf numFmtId="164" fontId="25" fillId="8" borderId="4" xfId="0" applyNumberFormat="1" applyFont="1" applyFill="1" applyBorder="1" applyAlignment="1">
      <alignment horizontal="center" vertical="center" wrapText="1"/>
    </xf>
    <xf numFmtId="164" fontId="25" fillId="5" borderId="9" xfId="0" applyNumberFormat="1" applyFont="1" applyFill="1" applyBorder="1" applyAlignment="1">
      <alignment horizontal="left" vertical="center" wrapText="1"/>
    </xf>
    <xf numFmtId="0" fontId="25" fillId="5" borderId="10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5" borderId="12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left" vertical="center" wrapText="1"/>
    </xf>
    <xf numFmtId="0" fontId="25" fillId="5" borderId="14" xfId="0" applyFont="1" applyFill="1" applyBorder="1" applyAlignment="1">
      <alignment horizontal="left" vertical="center" wrapText="1"/>
    </xf>
    <xf numFmtId="0" fontId="25" fillId="5" borderId="15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left" vertical="center" wrapText="1"/>
    </xf>
    <xf numFmtId="164" fontId="24" fillId="0" borderId="9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4" fontId="25" fillId="0" borderId="9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left" vertical="center" wrapText="1"/>
    </xf>
    <xf numFmtId="164" fontId="25" fillId="0" borderId="14" xfId="0" applyNumberFormat="1" applyFont="1" applyFill="1" applyBorder="1" applyAlignment="1">
      <alignment horizontal="left" vertical="center" wrapText="1"/>
    </xf>
    <xf numFmtId="164" fontId="25" fillId="0" borderId="15" xfId="0" applyNumberFormat="1" applyFont="1" applyFill="1" applyBorder="1" applyAlignment="1">
      <alignment horizontal="left" vertical="center" wrapText="1"/>
    </xf>
    <xf numFmtId="0" fontId="25" fillId="0" borderId="9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Border="1" applyAlignment="1">
      <alignment horizontal="left" vertical="center" wrapText="1"/>
    </xf>
    <xf numFmtId="0" fontId="27" fillId="0" borderId="14" xfId="0" applyNumberFormat="1" applyFont="1" applyBorder="1" applyAlignment="1">
      <alignment horizontal="left" vertical="center" wrapText="1"/>
    </xf>
    <xf numFmtId="164" fontId="25" fillId="0" borderId="2" xfId="0" applyNumberFormat="1" applyFont="1" applyFill="1" applyBorder="1" applyAlignment="1">
      <alignment horizontal="center" vertical="top" wrapText="1"/>
    </xf>
    <xf numFmtId="164" fontId="25" fillId="0" borderId="6" xfId="0" applyNumberFormat="1" applyFont="1" applyFill="1" applyBorder="1" applyAlignment="1">
      <alignment horizontal="center" vertical="top" wrapText="1"/>
    </xf>
    <xf numFmtId="164" fontId="25" fillId="0" borderId="7" xfId="0" applyNumberFormat="1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164" fontId="24" fillId="0" borderId="6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left" wrapText="1"/>
    </xf>
    <xf numFmtId="0" fontId="44" fillId="0" borderId="0" xfId="0" applyFont="1" applyAlignment="1">
      <alignment horizontal="left" wrapText="1"/>
    </xf>
    <xf numFmtId="0" fontId="29" fillId="0" borderId="0" xfId="0" applyFont="1" applyFill="1" applyAlignment="1">
      <alignment wrapText="1"/>
    </xf>
    <xf numFmtId="164" fontId="29" fillId="0" borderId="0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5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/>
    </xf>
    <xf numFmtId="0" fontId="38" fillId="0" borderId="0" xfId="0" applyFont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34" fillId="0" borderId="18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6" fillId="0" borderId="0" xfId="0" applyFont="1" applyAlignment="1"/>
    <xf numFmtId="0" fontId="32" fillId="0" borderId="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3" fontId="45" fillId="0" borderId="0" xfId="0" applyNumberFormat="1" applyFont="1" applyAlignment="1">
      <alignment horizontal="left" vertical="center"/>
    </xf>
    <xf numFmtId="0" fontId="0" fillId="0" borderId="1" xfId="0" applyBorder="1" applyAlignment="1"/>
    <xf numFmtId="43" fontId="14" fillId="0" borderId="1" xfId="1" applyFont="1" applyFill="1" applyBorder="1" applyAlignment="1">
      <alignment horizontal="left" vertical="top" wrapText="1"/>
    </xf>
    <xf numFmtId="41" fontId="14" fillId="0" borderId="1" xfId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53" fillId="0" borderId="4" xfId="0" applyFont="1" applyFill="1" applyBorder="1" applyAlignment="1"/>
    <xf numFmtId="0" fontId="53" fillId="0" borderId="5" xfId="0" applyFont="1" applyFill="1" applyBorder="1" applyAlignment="1"/>
    <xf numFmtId="0" fontId="14" fillId="0" borderId="2" xfId="0" applyNumberFormat="1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 vertical="top" wrapText="1"/>
    </xf>
    <xf numFmtId="0" fontId="45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4" fillId="0" borderId="6" xfId="0" applyNumberFormat="1" applyFont="1" applyBorder="1" applyAlignment="1">
      <alignment horizontal="center" vertical="top"/>
    </xf>
    <xf numFmtId="0" fontId="14" fillId="0" borderId="7" xfId="0" applyNumberFormat="1" applyFont="1" applyBorder="1" applyAlignment="1">
      <alignment horizontal="center" vertical="top"/>
    </xf>
    <xf numFmtId="170" fontId="8" fillId="0" borderId="0" xfId="0" applyNumberFormat="1" applyFont="1" applyFill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2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3" workbookViewId="0">
      <selection activeCell="I34" sqref="I34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 t="s">
        <v>39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>
      <c r="A3" s="1"/>
      <c r="B3" s="1"/>
      <c r="C3" s="1"/>
      <c r="D3" s="1"/>
      <c r="E3" s="1"/>
      <c r="G3" s="1"/>
      <c r="H3" s="1"/>
      <c r="I3" s="1"/>
      <c r="J3" s="3" t="s">
        <v>180</v>
      </c>
    </row>
    <row r="4" spans="1:14">
      <c r="A4" s="1"/>
      <c r="B4" s="1"/>
      <c r="C4" s="1"/>
      <c r="D4" s="1"/>
      <c r="E4" s="1"/>
      <c r="G4" s="1"/>
      <c r="H4" s="1"/>
      <c r="I4" s="1"/>
      <c r="J4" s="3" t="s">
        <v>241</v>
      </c>
    </row>
    <row r="5" spans="1:14" ht="15.6">
      <c r="A5" s="1"/>
      <c r="B5" s="1"/>
      <c r="C5" s="1"/>
      <c r="D5" s="1"/>
      <c r="E5" s="1"/>
      <c r="I5" s="4"/>
      <c r="J5" s="3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I7" s="1"/>
      <c r="J7" s="3" t="s">
        <v>94</v>
      </c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I9" s="1"/>
      <c r="J9" s="3" t="s">
        <v>41</v>
      </c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320" t="s">
        <v>26</v>
      </c>
      <c r="D17" s="321"/>
      <c r="E17" s="321"/>
      <c r="F17" s="321"/>
      <c r="G17" s="321"/>
      <c r="H17" s="321"/>
      <c r="I17" s="321"/>
      <c r="J17" s="4"/>
      <c r="K17" s="1"/>
      <c r="L17" s="1"/>
      <c r="M17" s="1"/>
      <c r="N17" s="1"/>
    </row>
    <row r="18" spans="1:14" ht="18">
      <c r="C18" s="322" t="s">
        <v>186</v>
      </c>
      <c r="D18" s="321"/>
      <c r="E18" s="321"/>
      <c r="F18" s="321"/>
      <c r="G18" s="321"/>
      <c r="H18" s="321"/>
      <c r="I18" s="321"/>
      <c r="J18" s="321"/>
      <c r="K18" s="1"/>
      <c r="L18" s="1"/>
      <c r="M18" s="1"/>
      <c r="N18" s="1"/>
    </row>
    <row r="19" spans="1:14" ht="18.75" customHeight="1">
      <c r="C19" s="318" t="s">
        <v>25</v>
      </c>
      <c r="D19" s="318"/>
      <c r="E19" s="318"/>
      <c r="F19" s="318"/>
      <c r="G19" s="318"/>
      <c r="H19" s="318"/>
      <c r="I19" s="318"/>
      <c r="J19" s="318"/>
      <c r="K19" s="1"/>
      <c r="L19" s="1"/>
      <c r="M19" s="1"/>
      <c r="N19" s="1"/>
    </row>
    <row r="20" spans="1:14" ht="15" customHeight="1">
      <c r="C20" s="323" t="s">
        <v>184</v>
      </c>
      <c r="D20" s="321"/>
      <c r="E20" s="321"/>
      <c r="F20" s="321"/>
      <c r="G20" s="321"/>
      <c r="H20" s="321"/>
      <c r="I20" s="321"/>
      <c r="J20" s="321"/>
      <c r="K20" s="1"/>
      <c r="L20" s="1"/>
      <c r="M20" s="1"/>
      <c r="N20" s="1"/>
    </row>
    <row r="21" spans="1:14" ht="15" customHeight="1">
      <c r="C21" s="321"/>
      <c r="D21" s="321"/>
      <c r="E21" s="321"/>
      <c r="F21" s="321"/>
      <c r="G21" s="321"/>
      <c r="H21" s="321"/>
      <c r="I21" s="321"/>
      <c r="J21" s="321"/>
      <c r="K21" s="1"/>
      <c r="L21" s="1"/>
      <c r="M21" s="1"/>
      <c r="N21" s="1"/>
    </row>
    <row r="22" spans="1:14" ht="75" customHeight="1">
      <c r="C22" s="321"/>
      <c r="D22" s="321"/>
      <c r="E22" s="321"/>
      <c r="F22" s="321"/>
      <c r="G22" s="321"/>
      <c r="H22" s="321"/>
      <c r="I22" s="321"/>
      <c r="J22" s="321"/>
      <c r="K22" s="1"/>
      <c r="L22" s="1"/>
      <c r="M22" s="1"/>
      <c r="N22" s="1"/>
    </row>
    <row r="23" spans="1:14">
      <c r="A23" s="1"/>
      <c r="B23" s="1"/>
      <c r="C23" s="1"/>
      <c r="D23" s="317" t="s">
        <v>27</v>
      </c>
      <c r="E23" s="317"/>
      <c r="F23" s="317"/>
      <c r="G23" s="317"/>
      <c r="H23" s="317"/>
      <c r="I23" s="317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 ht="14.4">
      <c r="A26" s="1"/>
      <c r="F26" s="325" t="s">
        <v>176</v>
      </c>
      <c r="G26" s="325"/>
      <c r="H26" s="325"/>
      <c r="I26" s="214"/>
      <c r="J26" s="214"/>
      <c r="K26" s="1"/>
      <c r="L26" s="1"/>
      <c r="M26" s="1"/>
      <c r="N26" s="1"/>
    </row>
    <row r="27" spans="1:14">
      <c r="A27" s="1"/>
      <c r="F27" s="2" t="s">
        <v>182</v>
      </c>
      <c r="I27" s="1"/>
      <c r="J27" s="3"/>
      <c r="K27" s="1"/>
      <c r="L27" s="1"/>
      <c r="M27" s="1"/>
      <c r="N27" s="1"/>
    </row>
    <row r="28" spans="1:14">
      <c r="A28" s="1"/>
      <c r="I28" s="1"/>
      <c r="J28" s="3"/>
      <c r="K28" s="1"/>
      <c r="L28" s="1"/>
      <c r="M28" s="1"/>
      <c r="N28" s="1"/>
    </row>
    <row r="29" spans="1:14">
      <c r="A29" s="1"/>
      <c r="F29" s="2" t="s">
        <v>177</v>
      </c>
      <c r="I29" s="1"/>
      <c r="J29" s="24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2" t="s">
        <v>178</v>
      </c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2" t="s">
        <v>179</v>
      </c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5:8">
      <c r="F33" s="25"/>
    </row>
    <row r="38" spans="5:8">
      <c r="F38" s="213" t="s">
        <v>248</v>
      </c>
    </row>
    <row r="40" spans="5:8" ht="15.6">
      <c r="F40" s="324" t="s">
        <v>185</v>
      </c>
      <c r="G40" s="324"/>
    </row>
    <row r="44" spans="5:8" ht="15.6">
      <c r="E44" s="319"/>
      <c r="F44" s="319"/>
      <c r="G44" s="319"/>
      <c r="H44" s="319"/>
    </row>
  </sheetData>
  <mergeCells count="8">
    <mergeCell ref="D23:I23"/>
    <mergeCell ref="C19:J19"/>
    <mergeCell ref="E44:H44"/>
    <mergeCell ref="C17:I17"/>
    <mergeCell ref="C18:J18"/>
    <mergeCell ref="C20:J22"/>
    <mergeCell ref="F40:G40"/>
    <mergeCell ref="F26:H2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31"/>
  <sheetViews>
    <sheetView tabSelected="1" view="pageBreakPreview" zoomScale="26" zoomScaleNormal="55" zoomScaleSheetLayoutView="26" zoomScalePageLayoutView="51" workbookViewId="0">
      <selection activeCell="BG17" sqref="BG17:BH17"/>
    </sheetView>
  </sheetViews>
  <sheetFormatPr defaultColWidth="9.109375" defaultRowHeight="22.8"/>
  <cols>
    <col min="1" max="1" width="14.5546875" style="5" customWidth="1"/>
    <col min="2" max="2" width="57.88671875" style="5" customWidth="1"/>
    <col min="3" max="3" width="23" style="5" customWidth="1"/>
    <col min="4" max="4" width="20.88671875" style="6" customWidth="1"/>
    <col min="5" max="5" width="29" style="7" customWidth="1"/>
    <col min="6" max="6" width="29.6640625" style="7" customWidth="1"/>
    <col min="7" max="7" width="24.109375" style="7" customWidth="1"/>
    <col min="8" max="8" width="22.109375" style="7" hidden="1" customWidth="1"/>
    <col min="9" max="9" width="23" style="7" customWidth="1"/>
    <col min="10" max="10" width="18.33203125" style="7" customWidth="1"/>
    <col min="11" max="11" width="21.44140625" style="7" customWidth="1"/>
    <col min="12" max="12" width="26.44140625" style="7" customWidth="1"/>
    <col min="13" max="13" width="29.33203125" style="7" customWidth="1"/>
    <col min="14" max="14" width="23.109375" style="7" customWidth="1"/>
    <col min="15" max="15" width="28.5546875" style="7" customWidth="1"/>
    <col min="16" max="16" width="31.33203125" style="7" customWidth="1"/>
    <col min="17" max="18" width="25.33203125" style="7" customWidth="1"/>
    <col min="19" max="19" width="27.88671875" style="7" customWidth="1"/>
    <col min="20" max="20" width="25" style="7" customWidth="1"/>
    <col min="21" max="21" width="28.33203125" style="7" customWidth="1"/>
    <col min="22" max="22" width="25.5546875" style="7" customWidth="1"/>
    <col min="23" max="23" width="23.88671875" style="7" customWidth="1"/>
    <col min="24" max="24" width="28.109375" style="7" customWidth="1"/>
    <col min="25" max="25" width="31.33203125" style="7" customWidth="1"/>
    <col min="26" max="26" width="22.6640625" style="7" customWidth="1"/>
    <col min="27" max="27" width="26.6640625" style="7" customWidth="1"/>
    <col min="28" max="28" width="25.109375" style="7" customWidth="1"/>
    <col min="29" max="29" width="22.88671875" style="7" customWidth="1"/>
    <col min="30" max="31" width="29.33203125" style="7" customWidth="1"/>
    <col min="32" max="32" width="22.5546875" style="7" customWidth="1"/>
    <col min="33" max="33" width="29.109375" style="7" customWidth="1"/>
    <col min="34" max="34" width="25.44140625" style="7" customWidth="1"/>
    <col min="35" max="35" width="21.33203125" style="7" customWidth="1"/>
    <col min="36" max="36" width="25.44140625" style="7" customWidth="1"/>
    <col min="37" max="37" width="24.6640625" style="7" customWidth="1"/>
    <col min="38" max="38" width="19" style="7" customWidth="1"/>
    <col min="39" max="39" width="26.33203125" style="7" customWidth="1"/>
    <col min="40" max="40" width="25" style="7" customWidth="1"/>
    <col min="41" max="41" width="16.33203125" style="7" customWidth="1"/>
    <col min="42" max="42" width="28.33203125" style="7" customWidth="1"/>
    <col min="43" max="43" width="23.88671875" style="5" customWidth="1"/>
    <col min="44" max="44" width="15.33203125" style="5" customWidth="1"/>
    <col min="45" max="45" width="23.88671875" style="5" customWidth="1"/>
    <col min="46" max="46" width="0.44140625" style="5" customWidth="1"/>
    <col min="47" max="47" width="17" style="5" hidden="1" customWidth="1"/>
    <col min="48" max="48" width="19.33203125" style="5" customWidth="1"/>
    <col min="49" max="49" width="23.77734375" style="5" customWidth="1"/>
    <col min="50" max="109" width="9.109375" style="5"/>
    <col min="110" max="16384" width="9.109375" style="8"/>
  </cols>
  <sheetData>
    <row r="1" spans="1:49" ht="48" customHeight="1">
      <c r="A1" s="36" t="s">
        <v>249</v>
      </c>
      <c r="B1" s="37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7"/>
      <c r="AR1" s="37"/>
      <c r="AS1" s="37"/>
      <c r="AT1" s="40"/>
      <c r="AU1" s="40"/>
    </row>
    <row r="2" spans="1:49" ht="15" customHeight="1">
      <c r="A2" s="374" t="s">
        <v>0</v>
      </c>
      <c r="B2" s="374" t="s">
        <v>1</v>
      </c>
      <c r="C2" s="374" t="s">
        <v>52</v>
      </c>
      <c r="D2" s="328" t="s">
        <v>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  <c r="AT2" s="40"/>
      <c r="AU2" s="43"/>
    </row>
    <row r="3" spans="1:49" ht="102.75" customHeight="1">
      <c r="A3" s="374"/>
      <c r="B3" s="374"/>
      <c r="C3" s="374"/>
      <c r="D3" s="329"/>
      <c r="E3" s="385" t="s">
        <v>187</v>
      </c>
      <c r="F3" s="386"/>
      <c r="G3" s="386"/>
      <c r="H3" s="387"/>
      <c r="I3" s="393" t="s">
        <v>2</v>
      </c>
      <c r="J3" s="394"/>
      <c r="K3" s="44"/>
      <c r="L3" s="385" t="s">
        <v>3</v>
      </c>
      <c r="M3" s="386"/>
      <c r="N3" s="41"/>
      <c r="O3" s="393" t="s">
        <v>4</v>
      </c>
      <c r="P3" s="394"/>
      <c r="Q3" s="44"/>
      <c r="R3" s="385" t="s">
        <v>5</v>
      </c>
      <c r="S3" s="386"/>
      <c r="T3" s="41"/>
      <c r="U3" s="393" t="s">
        <v>6</v>
      </c>
      <c r="V3" s="394"/>
      <c r="W3" s="44"/>
      <c r="X3" s="385" t="s">
        <v>7</v>
      </c>
      <c r="Y3" s="386"/>
      <c r="Z3" s="41"/>
      <c r="AA3" s="393" t="s">
        <v>8</v>
      </c>
      <c r="AB3" s="394"/>
      <c r="AC3" s="44"/>
      <c r="AD3" s="385" t="s">
        <v>9</v>
      </c>
      <c r="AE3" s="386"/>
      <c r="AF3" s="41"/>
      <c r="AG3" s="393" t="s">
        <v>10</v>
      </c>
      <c r="AH3" s="394"/>
      <c r="AI3" s="44"/>
      <c r="AJ3" s="385" t="s">
        <v>11</v>
      </c>
      <c r="AK3" s="386"/>
      <c r="AL3" s="41"/>
      <c r="AM3" s="393" t="s">
        <v>12</v>
      </c>
      <c r="AN3" s="394"/>
      <c r="AO3" s="44"/>
      <c r="AP3" s="385" t="s">
        <v>13</v>
      </c>
      <c r="AQ3" s="386"/>
      <c r="AR3" s="45"/>
      <c r="AS3" s="407" t="s">
        <v>53</v>
      </c>
      <c r="AT3" s="407" t="s">
        <v>54</v>
      </c>
      <c r="AU3" s="391" t="s">
        <v>51</v>
      </c>
      <c r="AV3" s="9"/>
    </row>
    <row r="4" spans="1:49" ht="144.75" customHeight="1">
      <c r="A4" s="374"/>
      <c r="B4" s="374"/>
      <c r="C4" s="374"/>
      <c r="D4" s="367"/>
      <c r="E4" s="46" t="s">
        <v>42</v>
      </c>
      <c r="F4" s="47" t="s">
        <v>16</v>
      </c>
      <c r="G4" s="46" t="s">
        <v>14</v>
      </c>
      <c r="H4" s="46" t="s">
        <v>36</v>
      </c>
      <c r="I4" s="48" t="s">
        <v>15</v>
      </c>
      <c r="J4" s="48" t="s">
        <v>16</v>
      </c>
      <c r="K4" s="49" t="s">
        <v>14</v>
      </c>
      <c r="L4" s="50" t="s">
        <v>15</v>
      </c>
      <c r="M4" s="50" t="s">
        <v>16</v>
      </c>
      <c r="N4" s="46" t="s">
        <v>14</v>
      </c>
      <c r="O4" s="48" t="s">
        <v>15</v>
      </c>
      <c r="P4" s="48" t="s">
        <v>16</v>
      </c>
      <c r="Q4" s="49" t="s">
        <v>14</v>
      </c>
      <c r="R4" s="50" t="s">
        <v>15</v>
      </c>
      <c r="S4" s="50" t="s">
        <v>16</v>
      </c>
      <c r="T4" s="46" t="s">
        <v>14</v>
      </c>
      <c r="U4" s="48" t="s">
        <v>15</v>
      </c>
      <c r="V4" s="48" t="s">
        <v>16</v>
      </c>
      <c r="W4" s="49" t="s">
        <v>14</v>
      </c>
      <c r="X4" s="50" t="s">
        <v>15</v>
      </c>
      <c r="Y4" s="50" t="s">
        <v>16</v>
      </c>
      <c r="Z4" s="46" t="s">
        <v>14</v>
      </c>
      <c r="AA4" s="48" t="s">
        <v>15</v>
      </c>
      <c r="AB4" s="48" t="s">
        <v>16</v>
      </c>
      <c r="AC4" s="49" t="s">
        <v>14</v>
      </c>
      <c r="AD4" s="50" t="s">
        <v>15</v>
      </c>
      <c r="AE4" s="50" t="s">
        <v>16</v>
      </c>
      <c r="AF4" s="46" t="s">
        <v>14</v>
      </c>
      <c r="AG4" s="48" t="s">
        <v>15</v>
      </c>
      <c r="AH4" s="48" t="s">
        <v>16</v>
      </c>
      <c r="AI4" s="49" t="s">
        <v>14</v>
      </c>
      <c r="AJ4" s="50" t="s">
        <v>15</v>
      </c>
      <c r="AK4" s="50" t="s">
        <v>16</v>
      </c>
      <c r="AL4" s="46" t="s">
        <v>14</v>
      </c>
      <c r="AM4" s="48" t="s">
        <v>15</v>
      </c>
      <c r="AN4" s="48" t="s">
        <v>16</v>
      </c>
      <c r="AO4" s="49" t="s">
        <v>14</v>
      </c>
      <c r="AP4" s="50" t="s">
        <v>15</v>
      </c>
      <c r="AQ4" s="51" t="s">
        <v>16</v>
      </c>
      <c r="AR4" s="46" t="s">
        <v>14</v>
      </c>
      <c r="AS4" s="408"/>
      <c r="AT4" s="408"/>
      <c r="AU4" s="392"/>
      <c r="AV4" s="9"/>
    </row>
    <row r="5" spans="1:49" ht="67.5" customHeight="1">
      <c r="A5" s="395" t="s">
        <v>44</v>
      </c>
      <c r="B5" s="396"/>
      <c r="C5" s="397"/>
      <c r="D5" s="52" t="s">
        <v>17</v>
      </c>
      <c r="E5" s="53">
        <f t="shared" ref="E5:F7" si="0">E92+E185</f>
        <v>92155.8</v>
      </c>
      <c r="F5" s="53">
        <f t="shared" si="0"/>
        <v>55884.998000000007</v>
      </c>
      <c r="G5" s="288">
        <f>F5/E5*100</f>
        <v>60.641867359406575</v>
      </c>
      <c r="H5" s="53"/>
      <c r="I5" s="54">
        <f t="shared" ref="I5:J7" si="1">I92+I185</f>
        <v>0</v>
      </c>
      <c r="J5" s="54">
        <f t="shared" si="1"/>
        <v>0</v>
      </c>
      <c r="K5" s="224"/>
      <c r="L5" s="53">
        <f t="shared" ref="L5:M7" si="2">L92+L185</f>
        <v>3596.5050000000001</v>
      </c>
      <c r="M5" s="53">
        <f t="shared" si="2"/>
        <v>3596.5050000000001</v>
      </c>
      <c r="N5" s="54">
        <f>M5/L5*100</f>
        <v>100</v>
      </c>
      <c r="O5" s="53">
        <f t="shared" ref="O5:P7" si="3">O92+O185</f>
        <v>16315.33</v>
      </c>
      <c r="P5" s="53">
        <f t="shared" si="3"/>
        <v>16315.33</v>
      </c>
      <c r="Q5" s="54">
        <f>P5/O5*100</f>
        <v>100</v>
      </c>
      <c r="R5" s="53">
        <f t="shared" ref="R5:S7" si="4">R92+R185</f>
        <v>7974.1850000000004</v>
      </c>
      <c r="S5" s="53">
        <f t="shared" si="4"/>
        <v>7974.1850000000004</v>
      </c>
      <c r="T5" s="54">
        <f>S5/R5*100</f>
        <v>100</v>
      </c>
      <c r="U5" s="53">
        <f t="shared" ref="U5:V7" si="5">U92+U185</f>
        <v>0</v>
      </c>
      <c r="V5" s="53">
        <f t="shared" si="5"/>
        <v>0</v>
      </c>
      <c r="W5" s="54"/>
      <c r="X5" s="53">
        <f t="shared" ref="X5:Y7" si="6">X92+X185</f>
        <v>20843.681</v>
      </c>
      <c r="Y5" s="53">
        <f t="shared" si="6"/>
        <v>18107.150000000001</v>
      </c>
      <c r="Z5" s="54">
        <f>Y5/X5*100</f>
        <v>86.871172131256486</v>
      </c>
      <c r="AA5" s="53">
        <f t="shared" ref="AA5:AB7" si="7">AA92+AA185</f>
        <v>9861.9050000000007</v>
      </c>
      <c r="AB5" s="53">
        <f t="shared" si="7"/>
        <v>9895.398000000001</v>
      </c>
      <c r="AC5" s="54">
        <f>AB5/AA5*100</f>
        <v>100.33961998214342</v>
      </c>
      <c r="AD5" s="53">
        <f t="shared" ref="AD5:AE7" si="8">AD92+AD185</f>
        <v>11096.322</v>
      </c>
      <c r="AE5" s="53">
        <f t="shared" si="8"/>
        <v>0</v>
      </c>
      <c r="AF5" s="54"/>
      <c r="AG5" s="53">
        <f t="shared" ref="AG5:AH7" si="9">AG92+AG185</f>
        <v>7613.9080000000004</v>
      </c>
      <c r="AH5" s="53">
        <f t="shared" si="9"/>
        <v>0</v>
      </c>
      <c r="AI5" s="54"/>
      <c r="AJ5" s="53">
        <f t="shared" ref="AJ5:AK7" si="10">AJ92+AJ185</f>
        <v>6629.8119999999999</v>
      </c>
      <c r="AK5" s="53">
        <f t="shared" si="10"/>
        <v>0</v>
      </c>
      <c r="AL5" s="54"/>
      <c r="AM5" s="53">
        <f t="shared" ref="AM5:AN7" si="11">AM92+AM185</f>
        <v>6991.5880000000006</v>
      </c>
      <c r="AN5" s="53">
        <f t="shared" si="11"/>
        <v>0</v>
      </c>
      <c r="AO5" s="54"/>
      <c r="AP5" s="53">
        <f t="shared" ref="AP5:AQ7" si="12">AP92+AP185</f>
        <v>1232.5639999999999</v>
      </c>
      <c r="AQ5" s="53">
        <f t="shared" si="12"/>
        <v>0</v>
      </c>
      <c r="AR5" s="54"/>
      <c r="AS5" s="55"/>
      <c r="AT5" s="55"/>
      <c r="AU5" s="55"/>
      <c r="AV5" s="500"/>
      <c r="AW5" s="500"/>
    </row>
    <row r="6" spans="1:49" ht="74.25" customHeight="1">
      <c r="A6" s="398"/>
      <c r="B6" s="399"/>
      <c r="C6" s="400"/>
      <c r="D6" s="56" t="s">
        <v>159</v>
      </c>
      <c r="E6" s="57">
        <f t="shared" si="0"/>
        <v>71280.2</v>
      </c>
      <c r="F6" s="57">
        <f t="shared" si="0"/>
        <v>46099.095000000008</v>
      </c>
      <c r="G6" s="59">
        <f>F6/E6*100</f>
        <v>64.673071904961006</v>
      </c>
      <c r="H6" s="60"/>
      <c r="I6" s="199">
        <f t="shared" si="1"/>
        <v>0</v>
      </c>
      <c r="J6" s="199">
        <f t="shared" si="1"/>
        <v>0</v>
      </c>
      <c r="K6" s="65"/>
      <c r="L6" s="66">
        <f t="shared" si="2"/>
        <v>3296.5050000000001</v>
      </c>
      <c r="M6" s="66">
        <f t="shared" si="2"/>
        <v>3296.5050000000001</v>
      </c>
      <c r="N6" s="306">
        <f t="shared" ref="N6:N7" si="13">M6/L6*100</f>
        <v>100</v>
      </c>
      <c r="O6" s="64">
        <f t="shared" si="3"/>
        <v>13897.01</v>
      </c>
      <c r="P6" s="64">
        <f t="shared" si="3"/>
        <v>13897.01</v>
      </c>
      <c r="Q6" s="307">
        <f>P6/O6*100</f>
        <v>100</v>
      </c>
      <c r="R6" s="66">
        <f t="shared" si="4"/>
        <v>7974.1850000000004</v>
      </c>
      <c r="S6" s="66">
        <f t="shared" si="4"/>
        <v>7974.1850000000004</v>
      </c>
      <c r="T6" s="306">
        <f t="shared" ref="T6:T7" si="14">S6/R6*100</f>
        <v>100</v>
      </c>
      <c r="U6" s="64">
        <f t="shared" si="5"/>
        <v>0</v>
      </c>
      <c r="V6" s="64">
        <f t="shared" si="5"/>
        <v>0</v>
      </c>
      <c r="W6" s="65"/>
      <c r="X6" s="66">
        <f t="shared" si="6"/>
        <v>14307.627</v>
      </c>
      <c r="Y6" s="66">
        <f t="shared" si="6"/>
        <v>12254.287</v>
      </c>
      <c r="Z6" s="316">
        <f>Y6/X6*100</f>
        <v>85.648633417686952</v>
      </c>
      <c r="AA6" s="64">
        <f t="shared" si="7"/>
        <v>8910.48</v>
      </c>
      <c r="AB6" s="64">
        <f t="shared" si="7"/>
        <v>8677.1080000000002</v>
      </c>
      <c r="AC6" s="65"/>
      <c r="AD6" s="66">
        <f t="shared" si="8"/>
        <v>6803.835</v>
      </c>
      <c r="AE6" s="66">
        <f t="shared" si="8"/>
        <v>0</v>
      </c>
      <c r="AF6" s="67"/>
      <c r="AG6" s="64">
        <f t="shared" si="9"/>
        <v>7424.2330000000002</v>
      </c>
      <c r="AH6" s="64">
        <f t="shared" si="9"/>
        <v>0</v>
      </c>
      <c r="AI6" s="65"/>
      <c r="AJ6" s="66">
        <f t="shared" si="10"/>
        <v>6611.8119999999999</v>
      </c>
      <c r="AK6" s="66">
        <f t="shared" si="10"/>
        <v>0</v>
      </c>
      <c r="AL6" s="67"/>
      <c r="AM6" s="64">
        <f t="shared" si="11"/>
        <v>1131.1320000000001</v>
      </c>
      <c r="AN6" s="64">
        <f t="shared" si="11"/>
        <v>0</v>
      </c>
      <c r="AO6" s="65"/>
      <c r="AP6" s="66">
        <f t="shared" si="12"/>
        <v>923.38099999999997</v>
      </c>
      <c r="AQ6" s="66">
        <f t="shared" si="12"/>
        <v>0</v>
      </c>
      <c r="AR6" s="67"/>
      <c r="AS6" s="55"/>
      <c r="AT6" s="55"/>
      <c r="AU6" s="55"/>
      <c r="AV6" s="500"/>
      <c r="AW6" s="500"/>
    </row>
    <row r="7" spans="1:49" ht="78.75" customHeight="1">
      <c r="A7" s="398"/>
      <c r="B7" s="399"/>
      <c r="C7" s="400"/>
      <c r="D7" s="63" t="s">
        <v>28</v>
      </c>
      <c r="E7" s="57">
        <f t="shared" si="0"/>
        <v>20875.599999999999</v>
      </c>
      <c r="F7" s="57">
        <f t="shared" si="0"/>
        <v>9785.9029999999984</v>
      </c>
      <c r="G7" s="59">
        <f>F7/E7*100</f>
        <v>46.877229876027506</v>
      </c>
      <c r="H7" s="60"/>
      <c r="I7" s="199">
        <f t="shared" si="1"/>
        <v>0</v>
      </c>
      <c r="J7" s="199">
        <f t="shared" si="1"/>
        <v>0</v>
      </c>
      <c r="K7" s="106"/>
      <c r="L7" s="201">
        <f t="shared" si="2"/>
        <v>300</v>
      </c>
      <c r="M7" s="201">
        <f t="shared" si="2"/>
        <v>300</v>
      </c>
      <c r="N7" s="306">
        <f t="shared" si="13"/>
        <v>100</v>
      </c>
      <c r="O7" s="64">
        <f t="shared" si="3"/>
        <v>2418.3199999999997</v>
      </c>
      <c r="P7" s="64">
        <f t="shared" si="3"/>
        <v>2418.3199999999997</v>
      </c>
      <c r="Q7" s="307">
        <f>P7/O7*100</f>
        <v>100</v>
      </c>
      <c r="R7" s="201">
        <f t="shared" si="4"/>
        <v>0</v>
      </c>
      <c r="S7" s="201">
        <f t="shared" si="4"/>
        <v>0</v>
      </c>
      <c r="T7" s="306" t="e">
        <f t="shared" si="14"/>
        <v>#DIV/0!</v>
      </c>
      <c r="U7" s="64">
        <f t="shared" si="5"/>
        <v>0</v>
      </c>
      <c r="V7" s="64">
        <f t="shared" si="5"/>
        <v>0</v>
      </c>
      <c r="W7" s="106"/>
      <c r="X7" s="66">
        <f t="shared" si="6"/>
        <v>6536.0540000000001</v>
      </c>
      <c r="Y7" s="66">
        <f t="shared" si="6"/>
        <v>5852.8630000000003</v>
      </c>
      <c r="Z7" s="316">
        <f>Y7/X7*100</f>
        <v>89.547347681032022</v>
      </c>
      <c r="AA7" s="64">
        <f t="shared" si="7"/>
        <v>951.42500000000007</v>
      </c>
      <c r="AB7" s="64">
        <f t="shared" si="7"/>
        <v>1218.29</v>
      </c>
      <c r="AC7" s="106"/>
      <c r="AD7" s="66">
        <f t="shared" si="8"/>
        <v>4292.4870000000001</v>
      </c>
      <c r="AE7" s="66">
        <f t="shared" si="8"/>
        <v>0</v>
      </c>
      <c r="AF7" s="102"/>
      <c r="AG7" s="64">
        <f t="shared" si="9"/>
        <v>189.67500000000001</v>
      </c>
      <c r="AH7" s="64">
        <f t="shared" si="9"/>
        <v>0</v>
      </c>
      <c r="AI7" s="106"/>
      <c r="AJ7" s="66">
        <f t="shared" si="10"/>
        <v>18</v>
      </c>
      <c r="AK7" s="66">
        <f t="shared" si="10"/>
        <v>0</v>
      </c>
      <c r="AL7" s="102"/>
      <c r="AM7" s="64">
        <f t="shared" si="11"/>
        <v>5860.456000000001</v>
      </c>
      <c r="AN7" s="64">
        <f t="shared" si="11"/>
        <v>0</v>
      </c>
      <c r="AO7" s="106"/>
      <c r="AP7" s="66">
        <f t="shared" si="12"/>
        <v>309.18299999999999</v>
      </c>
      <c r="AQ7" s="66">
        <f t="shared" si="12"/>
        <v>0</v>
      </c>
      <c r="AR7" s="102"/>
      <c r="AS7" s="55"/>
      <c r="AT7" s="55"/>
      <c r="AU7" s="55"/>
      <c r="AV7" s="500"/>
      <c r="AW7" s="500"/>
    </row>
    <row r="8" spans="1:49" ht="66" customHeight="1">
      <c r="A8" s="398"/>
      <c r="B8" s="399"/>
      <c r="C8" s="400"/>
      <c r="D8" s="63" t="s">
        <v>18</v>
      </c>
      <c r="E8" s="58"/>
      <c r="F8" s="58"/>
      <c r="G8" s="185"/>
      <c r="H8" s="60"/>
      <c r="I8" s="199"/>
      <c r="J8" s="199"/>
      <c r="K8" s="106"/>
      <c r="L8" s="201"/>
      <c r="M8" s="201"/>
      <c r="N8" s="102"/>
      <c r="O8" s="199"/>
      <c r="P8" s="199"/>
      <c r="Q8" s="106"/>
      <c r="R8" s="201"/>
      <c r="S8" s="201"/>
      <c r="T8" s="102"/>
      <c r="U8" s="199"/>
      <c r="V8" s="199"/>
      <c r="W8" s="106"/>
      <c r="X8" s="201"/>
      <c r="Y8" s="201"/>
      <c r="Z8" s="102"/>
      <c r="AA8" s="199"/>
      <c r="AB8" s="199"/>
      <c r="AC8" s="106"/>
      <c r="AD8" s="201"/>
      <c r="AE8" s="201"/>
      <c r="AF8" s="102"/>
      <c r="AG8" s="199"/>
      <c r="AH8" s="199"/>
      <c r="AI8" s="106"/>
      <c r="AJ8" s="201"/>
      <c r="AK8" s="201"/>
      <c r="AL8" s="102"/>
      <c r="AM8" s="199"/>
      <c r="AN8" s="199"/>
      <c r="AO8" s="106"/>
      <c r="AP8" s="201"/>
      <c r="AQ8" s="201"/>
      <c r="AR8" s="102"/>
      <c r="AS8" s="55"/>
      <c r="AT8" s="55"/>
      <c r="AU8" s="55"/>
      <c r="AV8" s="500"/>
    </row>
    <row r="9" spans="1:49" ht="95.25" hidden="1" customHeight="1">
      <c r="A9" s="398"/>
      <c r="B9" s="399"/>
      <c r="C9" s="400"/>
      <c r="D9" s="68" t="s">
        <v>29</v>
      </c>
      <c r="E9" s="58"/>
      <c r="F9" s="57"/>
      <c r="G9" s="59"/>
      <c r="H9" s="60"/>
      <c r="I9" s="64"/>
      <c r="J9" s="64"/>
      <c r="K9" s="65"/>
      <c r="L9" s="66"/>
      <c r="M9" s="66"/>
      <c r="N9" s="67"/>
      <c r="O9" s="64"/>
      <c r="P9" s="64"/>
      <c r="Q9" s="65"/>
      <c r="R9" s="66"/>
      <c r="S9" s="66"/>
      <c r="T9" s="67"/>
      <c r="U9" s="64"/>
      <c r="V9" s="64"/>
      <c r="W9" s="65"/>
      <c r="X9" s="66"/>
      <c r="Y9" s="66"/>
      <c r="Z9" s="67"/>
      <c r="AA9" s="64"/>
      <c r="AB9" s="64"/>
      <c r="AC9" s="65"/>
      <c r="AD9" s="66"/>
      <c r="AE9" s="66"/>
      <c r="AF9" s="67"/>
      <c r="AG9" s="64"/>
      <c r="AH9" s="64"/>
      <c r="AI9" s="65"/>
      <c r="AJ9" s="66"/>
      <c r="AK9" s="66"/>
      <c r="AL9" s="67"/>
      <c r="AM9" s="64"/>
      <c r="AN9" s="64"/>
      <c r="AO9" s="65"/>
      <c r="AP9" s="66"/>
      <c r="AQ9" s="66"/>
      <c r="AR9" s="67"/>
      <c r="AS9" s="55"/>
      <c r="AT9" s="55"/>
      <c r="AU9" s="55"/>
      <c r="AV9" s="500">
        <f t="shared" ref="AV6:AV10" si="15">SUM(I9+L9+O9+AA9+AD9+AG9+AJ9+AM9+AP9+X9+R9)</f>
        <v>0</v>
      </c>
    </row>
    <row r="10" spans="1:49" ht="77.25" hidden="1" customHeight="1">
      <c r="A10" s="401"/>
      <c r="B10" s="402"/>
      <c r="C10" s="403"/>
      <c r="D10" s="69" t="s">
        <v>43</v>
      </c>
      <c r="E10" s="60"/>
      <c r="F10" s="60"/>
      <c r="G10" s="59"/>
      <c r="H10" s="59"/>
      <c r="I10" s="70"/>
      <c r="J10" s="70"/>
      <c r="K10" s="70"/>
      <c r="L10" s="71"/>
      <c r="M10" s="71"/>
      <c r="N10" s="71"/>
      <c r="O10" s="70"/>
      <c r="P10" s="70"/>
      <c r="Q10" s="70"/>
      <c r="R10" s="71"/>
      <c r="S10" s="71"/>
      <c r="T10" s="71"/>
      <c r="U10" s="61"/>
      <c r="V10" s="61"/>
      <c r="W10" s="70"/>
      <c r="X10" s="71"/>
      <c r="Y10" s="71"/>
      <c r="Z10" s="71"/>
      <c r="AA10" s="70"/>
      <c r="AB10" s="70"/>
      <c r="AC10" s="70"/>
      <c r="AD10" s="71"/>
      <c r="AE10" s="71"/>
      <c r="AF10" s="71"/>
      <c r="AG10" s="70"/>
      <c r="AH10" s="70"/>
      <c r="AI10" s="70"/>
      <c r="AJ10" s="71"/>
      <c r="AK10" s="71"/>
      <c r="AL10" s="71"/>
      <c r="AM10" s="70"/>
      <c r="AN10" s="70"/>
      <c r="AO10" s="70"/>
      <c r="AP10" s="71"/>
      <c r="AQ10" s="72"/>
      <c r="AR10" s="71"/>
      <c r="AS10" s="55"/>
      <c r="AT10" s="55"/>
      <c r="AU10" s="55"/>
      <c r="AV10" s="500">
        <f t="shared" si="15"/>
        <v>0</v>
      </c>
    </row>
    <row r="11" spans="1:49" ht="33.75" customHeight="1">
      <c r="A11" s="404" t="s">
        <v>137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73"/>
      <c r="AR11" s="73"/>
      <c r="AS11" s="74"/>
      <c r="AT11" s="74"/>
      <c r="AU11" s="75"/>
      <c r="AV11" s="9"/>
    </row>
    <row r="12" spans="1:49" ht="35.25" customHeight="1">
      <c r="A12" s="76" t="s">
        <v>138</v>
      </c>
      <c r="B12" s="77"/>
      <c r="C12" s="77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7"/>
      <c r="AR12" s="77"/>
      <c r="AS12" s="79"/>
      <c r="AT12" s="79"/>
      <c r="AU12" s="79"/>
      <c r="AV12" s="9"/>
    </row>
    <row r="13" spans="1:49" ht="35.25" customHeight="1">
      <c r="A13" s="345" t="s">
        <v>136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228"/>
      <c r="AS13" s="79"/>
      <c r="AT13" s="79"/>
      <c r="AU13" s="79"/>
      <c r="AV13" s="9"/>
    </row>
    <row r="14" spans="1:49" ht="64.5" customHeight="1">
      <c r="A14" s="347" t="s">
        <v>141</v>
      </c>
      <c r="B14" s="350" t="s">
        <v>203</v>
      </c>
      <c r="C14" s="352" t="s">
        <v>140</v>
      </c>
      <c r="D14" s="243" t="s">
        <v>17</v>
      </c>
      <c r="E14" s="259">
        <f>E15+E16</f>
        <v>959.05</v>
      </c>
      <c r="F14" s="259">
        <f>F15+F16</f>
        <v>153.023</v>
      </c>
      <c r="G14" s="289">
        <f>F14/E14*100</f>
        <v>15.955685313591575</v>
      </c>
      <c r="H14" s="260"/>
      <c r="I14" s="260">
        <f>I15+I16</f>
        <v>0</v>
      </c>
      <c r="J14" s="260">
        <f>J15+J16</f>
        <v>0</v>
      </c>
      <c r="K14" s="234"/>
      <c r="L14" s="260">
        <f>L15+L16</f>
        <v>0</v>
      </c>
      <c r="M14" s="260">
        <f>M15+M16</f>
        <v>0</v>
      </c>
      <c r="N14" s="234"/>
      <c r="O14" s="260">
        <f>O15+O16</f>
        <v>0</v>
      </c>
      <c r="P14" s="260">
        <f>P15+P16</f>
        <v>0</v>
      </c>
      <c r="Q14" s="234"/>
      <c r="R14" s="260">
        <f>R15+R16</f>
        <v>0</v>
      </c>
      <c r="S14" s="260">
        <f>S15+S16</f>
        <v>0</v>
      </c>
      <c r="T14" s="234"/>
      <c r="U14" s="260">
        <f>U15+U16</f>
        <v>0</v>
      </c>
      <c r="V14" s="260">
        <f>V15+V16</f>
        <v>0</v>
      </c>
      <c r="W14" s="234"/>
      <c r="X14" s="260">
        <f>X15+X16</f>
        <v>273.02999999999997</v>
      </c>
      <c r="Y14" s="260">
        <f>Y15+Y16</f>
        <v>64.522999999999996</v>
      </c>
      <c r="Z14" s="234"/>
      <c r="AA14" s="260">
        <f>AA15+AA16</f>
        <v>0</v>
      </c>
      <c r="AB14" s="260">
        <f>AB15+AB16</f>
        <v>88.5</v>
      </c>
      <c r="AC14" s="234"/>
      <c r="AD14" s="260">
        <f>AD15+AD16</f>
        <v>0</v>
      </c>
      <c r="AE14" s="260">
        <f>AE15+AE16</f>
        <v>0</v>
      </c>
      <c r="AF14" s="234"/>
      <c r="AG14" s="260">
        <f>AG15+AG16</f>
        <v>205</v>
      </c>
      <c r="AH14" s="260">
        <f>AH15+AH16</f>
        <v>0</v>
      </c>
      <c r="AI14" s="234"/>
      <c r="AJ14" s="260">
        <f>AJ15+AJ16</f>
        <v>75</v>
      </c>
      <c r="AK14" s="260">
        <f>AK15+AK16</f>
        <v>0</v>
      </c>
      <c r="AL14" s="234"/>
      <c r="AM14" s="260">
        <f>AM15+AM16</f>
        <v>236.02</v>
      </c>
      <c r="AN14" s="260">
        <f>AN15+AN16</f>
        <v>0</v>
      </c>
      <c r="AO14" s="234"/>
      <c r="AP14" s="260">
        <f>AP15+AP16</f>
        <v>170</v>
      </c>
      <c r="AQ14" s="260">
        <f>AQ15+AQ16</f>
        <v>0</v>
      </c>
      <c r="AR14" s="234"/>
      <c r="AS14" s="177"/>
      <c r="AT14" s="177"/>
      <c r="AU14" s="177"/>
      <c r="AV14" s="298"/>
    </row>
    <row r="15" spans="1:49" ht="69" customHeight="1">
      <c r="A15" s="348"/>
      <c r="B15" s="351"/>
      <c r="C15" s="353"/>
      <c r="D15" s="244" t="s">
        <v>19</v>
      </c>
      <c r="E15" s="261">
        <f>E18+E21+E24</f>
        <v>716.8</v>
      </c>
      <c r="F15" s="261">
        <f>F18+F21+F24</f>
        <v>85.5</v>
      </c>
      <c r="G15" s="289">
        <f>F15/E15*100</f>
        <v>11.928013392857144</v>
      </c>
      <c r="H15" s="260"/>
      <c r="I15" s="262">
        <f>I18+I21+I24</f>
        <v>0</v>
      </c>
      <c r="J15" s="262">
        <f>J18+J21+J24</f>
        <v>0</v>
      </c>
      <c r="K15" s="234"/>
      <c r="L15" s="262">
        <f>L18+L21+L24</f>
        <v>0</v>
      </c>
      <c r="M15" s="262">
        <f>M18+M21+M24</f>
        <v>0</v>
      </c>
      <c r="N15" s="234"/>
      <c r="O15" s="262">
        <f>O18+O21+O24</f>
        <v>0</v>
      </c>
      <c r="P15" s="262">
        <f>P18+P21+P24</f>
        <v>0</v>
      </c>
      <c r="Q15" s="234"/>
      <c r="R15" s="262">
        <f>R18+R21+R24</f>
        <v>0</v>
      </c>
      <c r="S15" s="262">
        <f>S18+S21+S24</f>
        <v>0</v>
      </c>
      <c r="T15" s="234"/>
      <c r="U15" s="262">
        <f>U18+U21+U24</f>
        <v>0</v>
      </c>
      <c r="V15" s="262">
        <f>V18+V21+V24</f>
        <v>0</v>
      </c>
      <c r="W15" s="234"/>
      <c r="X15" s="262">
        <f>X18+X21+X24</f>
        <v>85.5</v>
      </c>
      <c r="Y15" s="262">
        <f>Y18+Y21+Y24</f>
        <v>0</v>
      </c>
      <c r="Z15" s="234"/>
      <c r="AA15" s="262">
        <f>AA18+AA21+AA24</f>
        <v>0</v>
      </c>
      <c r="AB15" s="262">
        <f>AB18+AB21+AB24</f>
        <v>85.5</v>
      </c>
      <c r="AC15" s="234"/>
      <c r="AD15" s="262">
        <f>AD18+AD21+AD24</f>
        <v>0</v>
      </c>
      <c r="AE15" s="262">
        <f>AE18+AE21+AE24</f>
        <v>0</v>
      </c>
      <c r="AF15" s="234"/>
      <c r="AG15" s="262">
        <f>AG18+AG21+AG24</f>
        <v>190</v>
      </c>
      <c r="AH15" s="262">
        <f>AH18+AH21+AH24</f>
        <v>0</v>
      </c>
      <c r="AI15" s="234"/>
      <c r="AJ15" s="262">
        <f>AJ18+AJ21+AJ24</f>
        <v>57</v>
      </c>
      <c r="AK15" s="262">
        <f>AK18+AK21+AK24</f>
        <v>0</v>
      </c>
      <c r="AL15" s="234"/>
      <c r="AM15" s="262">
        <f>AM18+AM21+AM24</f>
        <v>222.8</v>
      </c>
      <c r="AN15" s="262">
        <f>AN18+AN21+AN24</f>
        <v>0</v>
      </c>
      <c r="AO15" s="234"/>
      <c r="AP15" s="262">
        <f>AP18+AP21+AP24</f>
        <v>161.5</v>
      </c>
      <c r="AQ15" s="262">
        <f>AQ18+AQ21+AQ24</f>
        <v>0</v>
      </c>
      <c r="AR15" s="234"/>
      <c r="AS15" s="177"/>
      <c r="AT15" s="177"/>
      <c r="AU15" s="177"/>
      <c r="AV15" s="298"/>
    </row>
    <row r="16" spans="1:49" ht="94.5" customHeight="1">
      <c r="A16" s="349"/>
      <c r="B16" s="351"/>
      <c r="C16" s="354"/>
      <c r="D16" s="244" t="s">
        <v>28</v>
      </c>
      <c r="E16" s="261">
        <f>E19+E22+E25</f>
        <v>242.25</v>
      </c>
      <c r="F16" s="261">
        <f>F19+F22+F25</f>
        <v>67.522999999999996</v>
      </c>
      <c r="G16" s="289">
        <f>F16/E16*100</f>
        <v>27.873271413828686</v>
      </c>
      <c r="H16" s="260"/>
      <c r="I16" s="262">
        <f>I19+I22+I25</f>
        <v>0</v>
      </c>
      <c r="J16" s="262">
        <f>J19+J22+J25</f>
        <v>0</v>
      </c>
      <c r="K16" s="234"/>
      <c r="L16" s="262">
        <f>L19+L22+L25</f>
        <v>0</v>
      </c>
      <c r="M16" s="262">
        <f>M19+M22+M25</f>
        <v>0</v>
      </c>
      <c r="N16" s="234"/>
      <c r="O16" s="262">
        <f>O19+O22+O25</f>
        <v>0</v>
      </c>
      <c r="P16" s="262">
        <f>P19+P22+P25</f>
        <v>0</v>
      </c>
      <c r="Q16" s="234"/>
      <c r="R16" s="262">
        <f>R19+R22+R25</f>
        <v>0</v>
      </c>
      <c r="S16" s="262">
        <f>S19+S22+S25</f>
        <v>0</v>
      </c>
      <c r="T16" s="234"/>
      <c r="U16" s="262">
        <f>U19+U22+U25</f>
        <v>0</v>
      </c>
      <c r="V16" s="262">
        <f>V19+V22+V25</f>
        <v>0</v>
      </c>
      <c r="W16" s="234"/>
      <c r="X16" s="262">
        <f>X19+X22+X25</f>
        <v>187.53</v>
      </c>
      <c r="Y16" s="262">
        <f>Y19+Y22+Y25</f>
        <v>64.522999999999996</v>
      </c>
      <c r="Z16" s="234"/>
      <c r="AA16" s="262">
        <f>AA19+AA22+AA25</f>
        <v>0</v>
      </c>
      <c r="AB16" s="262">
        <f>AB19+AB22+AB25</f>
        <v>3</v>
      </c>
      <c r="AC16" s="234"/>
      <c r="AD16" s="262">
        <f>AD19+AD22+AD25</f>
        <v>0</v>
      </c>
      <c r="AE16" s="262">
        <f>AE19+AE22+AE25</f>
        <v>0</v>
      </c>
      <c r="AF16" s="234"/>
      <c r="AG16" s="262">
        <f>AG19+AG22+AG25</f>
        <v>15</v>
      </c>
      <c r="AH16" s="262">
        <f>AH19+AH22+AH25</f>
        <v>0</v>
      </c>
      <c r="AI16" s="234"/>
      <c r="AJ16" s="262">
        <f>AJ19+AJ22+AJ25</f>
        <v>18</v>
      </c>
      <c r="AK16" s="262">
        <f>AK19+AK22+AK25</f>
        <v>0</v>
      </c>
      <c r="AL16" s="234"/>
      <c r="AM16" s="262">
        <f>AM19+AM22+AM25</f>
        <v>13.22</v>
      </c>
      <c r="AN16" s="262">
        <f>AN19+AN22+AN25</f>
        <v>0</v>
      </c>
      <c r="AO16" s="234"/>
      <c r="AP16" s="262">
        <f>AP19+AP22+AP25</f>
        <v>8.5</v>
      </c>
      <c r="AQ16" s="262">
        <f>AQ19+AQ22+AQ25</f>
        <v>0</v>
      </c>
      <c r="AR16" s="234"/>
      <c r="AS16" s="177"/>
      <c r="AT16" s="177"/>
      <c r="AU16" s="177"/>
      <c r="AV16" s="298"/>
    </row>
    <row r="17" spans="1:48" ht="120" customHeight="1">
      <c r="A17" s="415" t="s">
        <v>205</v>
      </c>
      <c r="B17" s="418" t="s">
        <v>219</v>
      </c>
      <c r="C17" s="335" t="s">
        <v>96</v>
      </c>
      <c r="D17" s="175" t="s">
        <v>17</v>
      </c>
      <c r="E17" s="263">
        <f>E18+E19</f>
        <v>205</v>
      </c>
      <c r="F17" s="263">
        <f>F18+F19</f>
        <v>0</v>
      </c>
      <c r="G17" s="290">
        <f>F17/E17*100</f>
        <v>0</v>
      </c>
      <c r="H17" s="264"/>
      <c r="I17" s="263">
        <f>I18+I19</f>
        <v>0</v>
      </c>
      <c r="J17" s="263">
        <f>J18+J19</f>
        <v>0</v>
      </c>
      <c r="K17" s="263"/>
      <c r="L17" s="263">
        <f>L18+L19</f>
        <v>0</v>
      </c>
      <c r="M17" s="263">
        <f>M18+M19</f>
        <v>0</v>
      </c>
      <c r="N17" s="263"/>
      <c r="O17" s="263">
        <f>O18+O19</f>
        <v>0</v>
      </c>
      <c r="P17" s="263">
        <f>P18+P19</f>
        <v>0</v>
      </c>
      <c r="Q17" s="263"/>
      <c r="R17" s="263">
        <f>R18+R19</f>
        <v>0</v>
      </c>
      <c r="S17" s="263">
        <f>S18+S19</f>
        <v>0</v>
      </c>
      <c r="T17" s="263"/>
      <c r="U17" s="263">
        <f>U18+U19</f>
        <v>0</v>
      </c>
      <c r="V17" s="263">
        <f>V18+V19</f>
        <v>0</v>
      </c>
      <c r="W17" s="263"/>
      <c r="X17" s="263">
        <f>X18+X19</f>
        <v>0</v>
      </c>
      <c r="Y17" s="263">
        <f>Y18+Y19</f>
        <v>0</v>
      </c>
      <c r="Z17" s="263"/>
      <c r="AA17" s="263">
        <f>AA18+AA19</f>
        <v>0</v>
      </c>
      <c r="AB17" s="263">
        <f>AB18+AB19</f>
        <v>0</v>
      </c>
      <c r="AC17" s="263"/>
      <c r="AD17" s="263">
        <f>AD18+AD19</f>
        <v>0</v>
      </c>
      <c r="AE17" s="263">
        <f>AE18+AE19</f>
        <v>0</v>
      </c>
      <c r="AF17" s="263"/>
      <c r="AG17" s="263">
        <f>AG18+AG19</f>
        <v>205</v>
      </c>
      <c r="AH17" s="263">
        <f>AH18+AH19</f>
        <v>0</v>
      </c>
      <c r="AI17" s="263"/>
      <c r="AJ17" s="263">
        <f>AJ18+AJ19</f>
        <v>0</v>
      </c>
      <c r="AK17" s="263">
        <f>AK18+AK19</f>
        <v>0</v>
      </c>
      <c r="AL17" s="263"/>
      <c r="AM17" s="263">
        <f>AM18+AM19</f>
        <v>0</v>
      </c>
      <c r="AN17" s="263">
        <f>AN18+AN19</f>
        <v>0</v>
      </c>
      <c r="AO17" s="263"/>
      <c r="AP17" s="263">
        <f>AP18+AP19</f>
        <v>0</v>
      </c>
      <c r="AQ17" s="263">
        <f>AQ18+AQ19</f>
        <v>0</v>
      </c>
      <c r="AR17" s="263"/>
      <c r="AS17" s="83"/>
      <c r="AT17" s="83"/>
      <c r="AU17" s="83"/>
      <c r="AV17" s="298"/>
    </row>
    <row r="18" spans="1:48" ht="171" customHeight="1">
      <c r="A18" s="416"/>
      <c r="B18" s="419"/>
      <c r="C18" s="335"/>
      <c r="D18" s="63" t="s">
        <v>19</v>
      </c>
      <c r="E18" s="204">
        <f>I18+L18+O18+R18+U18+X18+AA18+AD18+AG18+AJ18+AM18+AP18</f>
        <v>190</v>
      </c>
      <c r="F18" s="204">
        <f>J18+M18+P18+S18+V18+Y18+AB18+AE18+AH18+AK18+AN18+AQ18</f>
        <v>0</v>
      </c>
      <c r="G18" s="291"/>
      <c r="H18" s="204"/>
      <c r="I18" s="205"/>
      <c r="J18" s="205"/>
      <c r="K18" s="205"/>
      <c r="L18" s="200"/>
      <c r="M18" s="200"/>
      <c r="N18" s="200"/>
      <c r="O18" s="205"/>
      <c r="P18" s="205"/>
      <c r="Q18" s="205"/>
      <c r="R18" s="200"/>
      <c r="S18" s="200"/>
      <c r="T18" s="200"/>
      <c r="U18" s="205"/>
      <c r="V18" s="205"/>
      <c r="W18" s="205"/>
      <c r="X18" s="200"/>
      <c r="Y18" s="200"/>
      <c r="Z18" s="200"/>
      <c r="AA18" s="205"/>
      <c r="AB18" s="205"/>
      <c r="AC18" s="205"/>
      <c r="AD18" s="200"/>
      <c r="AE18" s="200"/>
      <c r="AF18" s="200"/>
      <c r="AG18" s="205">
        <v>190</v>
      </c>
      <c r="AH18" s="205"/>
      <c r="AI18" s="205"/>
      <c r="AJ18" s="200"/>
      <c r="AK18" s="200"/>
      <c r="AL18" s="200"/>
      <c r="AM18" s="205"/>
      <c r="AN18" s="205"/>
      <c r="AO18" s="205"/>
      <c r="AP18" s="200"/>
      <c r="AQ18" s="200"/>
      <c r="AR18" s="200"/>
      <c r="AS18" s="55"/>
      <c r="AT18" s="55"/>
      <c r="AU18" s="55"/>
      <c r="AV18" s="9"/>
    </row>
    <row r="19" spans="1:48" ht="127.5" customHeight="1">
      <c r="A19" s="417"/>
      <c r="B19" s="420"/>
      <c r="C19" s="335"/>
      <c r="D19" s="63" t="s">
        <v>28</v>
      </c>
      <c r="E19" s="204">
        <f>I19+L19+O19+R19+U19+X19+AA19+AD19+AG19+AJ19+AM19+AP19</f>
        <v>15</v>
      </c>
      <c r="F19" s="204">
        <f>J19+M19+P19+S19+V19+Y19+AB19+AE19+AH19+AK19+AN19+AQ19</f>
        <v>0</v>
      </c>
      <c r="G19" s="291"/>
      <c r="H19" s="204"/>
      <c r="I19" s="205"/>
      <c r="J19" s="205"/>
      <c r="K19" s="205"/>
      <c r="L19" s="200"/>
      <c r="M19" s="200"/>
      <c r="N19" s="200"/>
      <c r="O19" s="205"/>
      <c r="P19" s="205"/>
      <c r="Q19" s="205"/>
      <c r="R19" s="200"/>
      <c r="S19" s="200"/>
      <c r="T19" s="200"/>
      <c r="U19" s="205"/>
      <c r="V19" s="205"/>
      <c r="W19" s="205"/>
      <c r="X19" s="200"/>
      <c r="Y19" s="200"/>
      <c r="Z19" s="200"/>
      <c r="AA19" s="205"/>
      <c r="AB19" s="205"/>
      <c r="AC19" s="205"/>
      <c r="AD19" s="200"/>
      <c r="AE19" s="200"/>
      <c r="AF19" s="200"/>
      <c r="AG19" s="205">
        <v>15</v>
      </c>
      <c r="AH19" s="205"/>
      <c r="AI19" s="205"/>
      <c r="AJ19" s="200"/>
      <c r="AK19" s="200"/>
      <c r="AL19" s="200"/>
      <c r="AM19" s="205"/>
      <c r="AN19" s="205"/>
      <c r="AO19" s="205"/>
      <c r="AP19" s="200"/>
      <c r="AQ19" s="200"/>
      <c r="AR19" s="200"/>
      <c r="AS19" s="55"/>
      <c r="AT19" s="55"/>
      <c r="AU19" s="55"/>
      <c r="AV19" s="9"/>
    </row>
    <row r="20" spans="1:48" ht="68.25" customHeight="1">
      <c r="A20" s="326" t="s">
        <v>207</v>
      </c>
      <c r="B20" s="419" t="s">
        <v>220</v>
      </c>
      <c r="C20" s="328" t="s">
        <v>96</v>
      </c>
      <c r="D20" s="80" t="s">
        <v>17</v>
      </c>
      <c r="E20" s="263">
        <f>E21+E22</f>
        <v>739.05</v>
      </c>
      <c r="F20" s="263">
        <f>F21+F22</f>
        <v>153.023</v>
      </c>
      <c r="G20" s="290">
        <f>F20/E20*100</f>
        <v>20.705364995602462</v>
      </c>
      <c r="H20" s="203"/>
      <c r="I20" s="203">
        <f>I21+I22</f>
        <v>0</v>
      </c>
      <c r="J20" s="203">
        <f>J21+J22</f>
        <v>0</v>
      </c>
      <c r="K20" s="203"/>
      <c r="L20" s="203">
        <f>L21+L22</f>
        <v>0</v>
      </c>
      <c r="M20" s="203">
        <f>M21+M22</f>
        <v>0</v>
      </c>
      <c r="N20" s="203"/>
      <c r="O20" s="203">
        <f>O21+O22</f>
        <v>0</v>
      </c>
      <c r="P20" s="203">
        <f>P21+P22</f>
        <v>0</v>
      </c>
      <c r="Q20" s="203"/>
      <c r="R20" s="203">
        <f>R21+R22</f>
        <v>0</v>
      </c>
      <c r="S20" s="203">
        <f>S21+S22</f>
        <v>0</v>
      </c>
      <c r="T20" s="203"/>
      <c r="U20" s="203">
        <f>U21+U22</f>
        <v>0</v>
      </c>
      <c r="V20" s="203">
        <f>V21+V22</f>
        <v>0</v>
      </c>
      <c r="W20" s="203"/>
      <c r="X20" s="203">
        <f>X21+X22</f>
        <v>273.02999999999997</v>
      </c>
      <c r="Y20" s="203">
        <f>Y21+Y22</f>
        <v>64.522999999999996</v>
      </c>
      <c r="Z20" s="203"/>
      <c r="AA20" s="203">
        <f>AA21+AA22</f>
        <v>0</v>
      </c>
      <c r="AB20" s="203">
        <f>AB21+AB22</f>
        <v>88.5</v>
      </c>
      <c r="AC20" s="203"/>
      <c r="AD20" s="203">
        <f>AD21+AD22</f>
        <v>0</v>
      </c>
      <c r="AE20" s="203">
        <f>AE21+AE22</f>
        <v>0</v>
      </c>
      <c r="AF20" s="203"/>
      <c r="AG20" s="203">
        <f>AG21+AG22</f>
        <v>0</v>
      </c>
      <c r="AH20" s="203">
        <f>AH21+AH22</f>
        <v>0</v>
      </c>
      <c r="AI20" s="203"/>
      <c r="AJ20" s="203">
        <f>AJ21+AJ22</f>
        <v>60</v>
      </c>
      <c r="AK20" s="203">
        <f>AK21+AK22</f>
        <v>0</v>
      </c>
      <c r="AL20" s="203"/>
      <c r="AM20" s="203">
        <f>AM21+AM22</f>
        <v>236.02</v>
      </c>
      <c r="AN20" s="203">
        <f>AN21+AN22</f>
        <v>0</v>
      </c>
      <c r="AO20" s="203"/>
      <c r="AP20" s="203">
        <f>AP21+AP22</f>
        <v>170</v>
      </c>
      <c r="AQ20" s="203">
        <f>AQ21+AQ22</f>
        <v>0</v>
      </c>
      <c r="AR20" s="203"/>
      <c r="AS20" s="55"/>
      <c r="AT20" s="55"/>
      <c r="AU20" s="55"/>
      <c r="AV20" s="298"/>
    </row>
    <row r="21" spans="1:48" ht="126" customHeight="1">
      <c r="A21" s="327"/>
      <c r="B21" s="419"/>
      <c r="C21" s="329"/>
      <c r="D21" s="63" t="s">
        <v>19</v>
      </c>
      <c r="E21" s="204">
        <f>I21+L21+O21+R21+U21+X21+AA21+AD21+AG21+AJ21+AM21+AP21</f>
        <v>526.79999999999995</v>
      </c>
      <c r="F21" s="204">
        <f>J21+M21+P21+S21+V21+Y21+AB21+AE21+AH21+AK21+AN21+AQ21</f>
        <v>85.5</v>
      </c>
      <c r="G21" s="291"/>
      <c r="H21" s="204"/>
      <c r="I21" s="205"/>
      <c r="J21" s="205"/>
      <c r="K21" s="205"/>
      <c r="L21" s="200"/>
      <c r="M21" s="200"/>
      <c r="N21" s="200"/>
      <c r="O21" s="205"/>
      <c r="P21" s="205"/>
      <c r="Q21" s="205"/>
      <c r="R21" s="200"/>
      <c r="S21" s="200"/>
      <c r="T21" s="200"/>
      <c r="U21" s="205"/>
      <c r="V21" s="205"/>
      <c r="W21" s="205"/>
      <c r="X21" s="200">
        <v>85.5</v>
      </c>
      <c r="Y21" s="200"/>
      <c r="Z21" s="200"/>
      <c r="AA21" s="205"/>
      <c r="AB21" s="205">
        <v>85.5</v>
      </c>
      <c r="AC21" s="205"/>
      <c r="AD21" s="200"/>
      <c r="AE21" s="200"/>
      <c r="AF21" s="200"/>
      <c r="AG21" s="205"/>
      <c r="AH21" s="205"/>
      <c r="AI21" s="205"/>
      <c r="AJ21" s="200">
        <v>57</v>
      </c>
      <c r="AK21" s="200"/>
      <c r="AL21" s="200"/>
      <c r="AM21" s="205">
        <v>222.8</v>
      </c>
      <c r="AN21" s="205"/>
      <c r="AO21" s="205"/>
      <c r="AP21" s="200">
        <v>161.5</v>
      </c>
      <c r="AQ21" s="200"/>
      <c r="AR21" s="200"/>
      <c r="AS21" s="55"/>
      <c r="AT21" s="55"/>
      <c r="AU21" s="55"/>
      <c r="AV21" s="298"/>
    </row>
    <row r="22" spans="1:48" ht="69.75" customHeight="1">
      <c r="A22" s="327"/>
      <c r="B22" s="420"/>
      <c r="C22" s="329"/>
      <c r="D22" s="63" t="s">
        <v>28</v>
      </c>
      <c r="E22" s="204">
        <f>I22+L22+O22+R22+U22+X22+AA22+AD22+AG22+AJ22+AM22+AP22</f>
        <v>212.25</v>
      </c>
      <c r="F22" s="204">
        <f>J22+M22+P22+S22+V22+Y22+AB22+AE22+AH22+AK22+AN22+AQ22</f>
        <v>67.522999999999996</v>
      </c>
      <c r="G22" s="291"/>
      <c r="H22" s="204"/>
      <c r="I22" s="205"/>
      <c r="J22" s="205"/>
      <c r="K22" s="205"/>
      <c r="L22" s="200"/>
      <c r="M22" s="200"/>
      <c r="N22" s="200"/>
      <c r="O22" s="205"/>
      <c r="P22" s="205"/>
      <c r="Q22" s="205"/>
      <c r="R22" s="200"/>
      <c r="S22" s="200"/>
      <c r="T22" s="200"/>
      <c r="U22" s="205"/>
      <c r="V22" s="205"/>
      <c r="W22" s="205"/>
      <c r="X22" s="200">
        <v>187.53</v>
      </c>
      <c r="Y22" s="200">
        <v>64.522999999999996</v>
      </c>
      <c r="Z22" s="200"/>
      <c r="AA22" s="205"/>
      <c r="AB22" s="205">
        <v>3</v>
      </c>
      <c r="AC22" s="205"/>
      <c r="AD22" s="200"/>
      <c r="AE22" s="200"/>
      <c r="AF22" s="200"/>
      <c r="AG22" s="205"/>
      <c r="AH22" s="205"/>
      <c r="AI22" s="205"/>
      <c r="AJ22" s="200">
        <v>3</v>
      </c>
      <c r="AK22" s="200"/>
      <c r="AL22" s="200"/>
      <c r="AM22" s="205">
        <v>13.22</v>
      </c>
      <c r="AN22" s="205"/>
      <c r="AO22" s="205"/>
      <c r="AP22" s="200">
        <v>8.5</v>
      </c>
      <c r="AQ22" s="200"/>
      <c r="AR22" s="200"/>
      <c r="AS22" s="55"/>
      <c r="AT22" s="55"/>
      <c r="AU22" s="55"/>
      <c r="AV22" s="298"/>
    </row>
    <row r="23" spans="1:48" ht="50.25" customHeight="1">
      <c r="A23" s="326" t="s">
        <v>95</v>
      </c>
      <c r="B23" s="418" t="s">
        <v>84</v>
      </c>
      <c r="C23" s="328" t="s">
        <v>96</v>
      </c>
      <c r="D23" s="80" t="s">
        <v>17</v>
      </c>
      <c r="E23" s="263">
        <f>E24+E25</f>
        <v>15</v>
      </c>
      <c r="F23" s="263">
        <f>F24+F25</f>
        <v>0</v>
      </c>
      <c r="G23" s="290">
        <f>F23/E23*100</f>
        <v>0</v>
      </c>
      <c r="H23" s="203"/>
      <c r="I23" s="203">
        <f>I24+I25</f>
        <v>0</v>
      </c>
      <c r="J23" s="203">
        <f>J24+J25</f>
        <v>0</v>
      </c>
      <c r="K23" s="203"/>
      <c r="L23" s="203">
        <f>L24+L25</f>
        <v>0</v>
      </c>
      <c r="M23" s="203">
        <f>M24+M25</f>
        <v>0</v>
      </c>
      <c r="N23" s="203"/>
      <c r="O23" s="203">
        <f>O24+O25</f>
        <v>0</v>
      </c>
      <c r="P23" s="203">
        <f>P24+P25</f>
        <v>0</v>
      </c>
      <c r="Q23" s="203"/>
      <c r="R23" s="203">
        <f>R24+R25</f>
        <v>0</v>
      </c>
      <c r="S23" s="203">
        <f>S24+S25</f>
        <v>0</v>
      </c>
      <c r="T23" s="203"/>
      <c r="U23" s="203">
        <f>U24+U25</f>
        <v>0</v>
      </c>
      <c r="V23" s="203">
        <f>V24+V25</f>
        <v>0</v>
      </c>
      <c r="W23" s="203"/>
      <c r="X23" s="203">
        <f>X24+X25</f>
        <v>0</v>
      </c>
      <c r="Y23" s="203">
        <f>Y24+Y25</f>
        <v>0</v>
      </c>
      <c r="Z23" s="203"/>
      <c r="AA23" s="203">
        <f>AA24+AA25</f>
        <v>0</v>
      </c>
      <c r="AB23" s="203">
        <f>AB24+AB25</f>
        <v>0</v>
      </c>
      <c r="AC23" s="203"/>
      <c r="AD23" s="203">
        <f>AD24+AD25</f>
        <v>0</v>
      </c>
      <c r="AE23" s="203">
        <f>AE24+AE25</f>
        <v>0</v>
      </c>
      <c r="AF23" s="203"/>
      <c r="AG23" s="203">
        <f>AG24+AG25</f>
        <v>0</v>
      </c>
      <c r="AH23" s="203">
        <f>AH24+AH25</f>
        <v>0</v>
      </c>
      <c r="AI23" s="203"/>
      <c r="AJ23" s="203">
        <f>AJ24+AJ25</f>
        <v>15</v>
      </c>
      <c r="AK23" s="203">
        <f>AK24+AK25</f>
        <v>0</v>
      </c>
      <c r="AL23" s="203"/>
      <c r="AM23" s="203">
        <f>AM24+AM25</f>
        <v>0</v>
      </c>
      <c r="AN23" s="203">
        <f>AN24+AN25</f>
        <v>0</v>
      </c>
      <c r="AO23" s="203"/>
      <c r="AP23" s="203">
        <f>AP24+AP25</f>
        <v>0</v>
      </c>
      <c r="AQ23" s="203">
        <f>AQ24+AQ25</f>
        <v>0</v>
      </c>
      <c r="AR23" s="203"/>
      <c r="AS23" s="55"/>
      <c r="AT23" s="55"/>
      <c r="AU23" s="55"/>
      <c r="AV23" s="9"/>
    </row>
    <row r="24" spans="1:48" ht="69" customHeight="1">
      <c r="A24" s="327"/>
      <c r="B24" s="419"/>
      <c r="C24" s="329"/>
      <c r="D24" s="63" t="s">
        <v>19</v>
      </c>
      <c r="E24" s="204">
        <f>I24+L24+O24+R24+U24+X24+AA24+AD24+AG24+AJ24+AM24+AP24</f>
        <v>0</v>
      </c>
      <c r="F24" s="204">
        <f>J24+M24+P24+S24+V24+Y24+AB24+AE24+AH24+AK24+AN24+AQ24</f>
        <v>0</v>
      </c>
      <c r="G24" s="291"/>
      <c r="H24" s="204"/>
      <c r="I24" s="205"/>
      <c r="J24" s="205"/>
      <c r="K24" s="205"/>
      <c r="L24" s="200"/>
      <c r="M24" s="200"/>
      <c r="N24" s="200"/>
      <c r="O24" s="205"/>
      <c r="P24" s="205"/>
      <c r="Q24" s="205"/>
      <c r="R24" s="200"/>
      <c r="S24" s="200"/>
      <c r="T24" s="200"/>
      <c r="U24" s="205"/>
      <c r="V24" s="205"/>
      <c r="W24" s="205"/>
      <c r="X24" s="200"/>
      <c r="Y24" s="200"/>
      <c r="Z24" s="200"/>
      <c r="AA24" s="205"/>
      <c r="AB24" s="205"/>
      <c r="AC24" s="205"/>
      <c r="AD24" s="200"/>
      <c r="AE24" s="200"/>
      <c r="AF24" s="200"/>
      <c r="AG24" s="205"/>
      <c r="AH24" s="205"/>
      <c r="AI24" s="205"/>
      <c r="AJ24" s="200"/>
      <c r="AK24" s="200"/>
      <c r="AL24" s="200"/>
      <c r="AM24" s="205"/>
      <c r="AN24" s="205"/>
      <c r="AO24" s="205"/>
      <c r="AP24" s="200"/>
      <c r="AQ24" s="200"/>
      <c r="AR24" s="200"/>
      <c r="AS24" s="55"/>
      <c r="AT24" s="55"/>
      <c r="AU24" s="55"/>
      <c r="AV24" s="9"/>
    </row>
    <row r="25" spans="1:48" ht="75" customHeight="1">
      <c r="A25" s="327"/>
      <c r="B25" s="420"/>
      <c r="C25" s="329"/>
      <c r="D25" s="63" t="s">
        <v>28</v>
      </c>
      <c r="E25" s="204">
        <f>I25+L25+O25+R25+U25+X25+AA25+AD25+AG25+AJ25+AM25+AP25</f>
        <v>15</v>
      </c>
      <c r="F25" s="204">
        <f>J25+M25+P25+S25+V25+Y25+AB25+AE25+AH25+AK25+AN25+AQ25</f>
        <v>0</v>
      </c>
      <c r="G25" s="291"/>
      <c r="H25" s="204"/>
      <c r="I25" s="205"/>
      <c r="J25" s="205"/>
      <c r="K25" s="205"/>
      <c r="L25" s="200"/>
      <c r="M25" s="200"/>
      <c r="N25" s="200"/>
      <c r="O25" s="205"/>
      <c r="P25" s="205"/>
      <c r="Q25" s="205"/>
      <c r="R25" s="200"/>
      <c r="S25" s="200"/>
      <c r="T25" s="200"/>
      <c r="U25" s="205"/>
      <c r="V25" s="205"/>
      <c r="W25" s="205"/>
      <c r="X25" s="200"/>
      <c r="Y25" s="200"/>
      <c r="Z25" s="200"/>
      <c r="AA25" s="205"/>
      <c r="AB25" s="205"/>
      <c r="AC25" s="205"/>
      <c r="AD25" s="200"/>
      <c r="AE25" s="200"/>
      <c r="AF25" s="200"/>
      <c r="AG25" s="205"/>
      <c r="AH25" s="205"/>
      <c r="AI25" s="205"/>
      <c r="AJ25" s="200">
        <v>15</v>
      </c>
      <c r="AK25" s="200"/>
      <c r="AL25" s="200"/>
      <c r="AM25" s="205"/>
      <c r="AN25" s="205"/>
      <c r="AO25" s="205"/>
      <c r="AP25" s="200"/>
      <c r="AQ25" s="200"/>
      <c r="AR25" s="200"/>
      <c r="AS25" s="55"/>
      <c r="AT25" s="55"/>
      <c r="AU25" s="55"/>
      <c r="AV25" s="9"/>
    </row>
    <row r="26" spans="1:48" ht="78.75" customHeight="1">
      <c r="A26" s="358" t="s">
        <v>166</v>
      </c>
      <c r="B26" s="355" t="s">
        <v>221</v>
      </c>
      <c r="C26" s="359" t="s">
        <v>96</v>
      </c>
      <c r="D26" s="243" t="s">
        <v>17</v>
      </c>
      <c r="E26" s="265">
        <f t="shared" ref="E26:F28" si="16">E29+E32+E35+E38+E41</f>
        <v>2096.35</v>
      </c>
      <c r="F26" s="265">
        <f t="shared" si="16"/>
        <v>13.738</v>
      </c>
      <c r="G26" s="292">
        <f>F26/E26*100</f>
        <v>0.6553295012760274</v>
      </c>
      <c r="H26" s="266"/>
      <c r="I26" s="266">
        <f t="shared" ref="I26:J28" si="17">I29+I32+I35+I38+I41</f>
        <v>0</v>
      </c>
      <c r="J26" s="266">
        <f t="shared" si="17"/>
        <v>0</v>
      </c>
      <c r="K26" s="266"/>
      <c r="L26" s="266">
        <f t="shared" ref="L26:M28" si="18">L29+L32+L35+L38+L41</f>
        <v>0</v>
      </c>
      <c r="M26" s="266">
        <f t="shared" si="18"/>
        <v>0</v>
      </c>
      <c r="N26" s="266"/>
      <c r="O26" s="266">
        <f t="shared" ref="O26:P28" si="19">O29+O32+O35+O38+O41</f>
        <v>0</v>
      </c>
      <c r="P26" s="266">
        <f t="shared" si="19"/>
        <v>0</v>
      </c>
      <c r="Q26" s="266"/>
      <c r="R26" s="266">
        <f t="shared" ref="R26:S28" si="20">R29+R32+R35+R38+R41</f>
        <v>0</v>
      </c>
      <c r="S26" s="266">
        <f t="shared" si="20"/>
        <v>0</v>
      </c>
      <c r="T26" s="266"/>
      <c r="U26" s="266">
        <f t="shared" ref="U26:V28" si="21">U29+U32+U35+U38+U41</f>
        <v>0</v>
      </c>
      <c r="V26" s="266">
        <f t="shared" si="21"/>
        <v>0</v>
      </c>
      <c r="W26" s="266"/>
      <c r="X26" s="266">
        <f t="shared" ref="X26:Y28" si="22">X29+X32+X35+X38+X41</f>
        <v>1115.0149999999999</v>
      </c>
      <c r="Y26" s="266">
        <f t="shared" si="22"/>
        <v>0</v>
      </c>
      <c r="Z26" s="266"/>
      <c r="AA26" s="266">
        <f t="shared" ref="AA26:AB28" si="23">AA29+AA32+AA35+AA38+AA41</f>
        <v>0</v>
      </c>
      <c r="AB26" s="266">
        <f t="shared" si="23"/>
        <v>13.738</v>
      </c>
      <c r="AC26" s="266"/>
      <c r="AD26" s="266">
        <f t="shared" ref="AD26:AE28" si="24">AD29+AD32+AD35+AD38+AD41</f>
        <v>428.42300000000006</v>
      </c>
      <c r="AE26" s="266">
        <f t="shared" si="24"/>
        <v>0</v>
      </c>
      <c r="AF26" s="266"/>
      <c r="AG26" s="266">
        <f t="shared" ref="AG26:AH28" si="25">AG29+AG32+AG35+AG38+AG41</f>
        <v>65.287999999999997</v>
      </c>
      <c r="AH26" s="266">
        <f t="shared" si="25"/>
        <v>0</v>
      </c>
      <c r="AI26" s="266"/>
      <c r="AJ26" s="266">
        <f t="shared" ref="AJ26:AK28" si="26">AJ29+AJ32+AJ35+AJ38+AJ41</f>
        <v>0</v>
      </c>
      <c r="AK26" s="266">
        <f t="shared" si="26"/>
        <v>0</v>
      </c>
      <c r="AL26" s="266"/>
      <c r="AM26" s="266">
        <f t="shared" ref="AM26:AN28" si="27">AM29+AM32+AM35+AM38+AM41</f>
        <v>487.62400000000002</v>
      </c>
      <c r="AN26" s="266">
        <f t="shared" si="27"/>
        <v>0</v>
      </c>
      <c r="AO26" s="266"/>
      <c r="AP26" s="266">
        <f t="shared" ref="AP26:AQ28" si="28">AP29+AP32+AP35+AP38+AP41</f>
        <v>0</v>
      </c>
      <c r="AQ26" s="266">
        <f t="shared" si="28"/>
        <v>0</v>
      </c>
      <c r="AR26" s="266"/>
      <c r="AS26" s="55"/>
      <c r="AT26" s="55"/>
      <c r="AU26" s="55"/>
      <c r="AV26" s="298"/>
    </row>
    <row r="27" spans="1:48" ht="78.75" customHeight="1">
      <c r="A27" s="358"/>
      <c r="B27" s="356"/>
      <c r="C27" s="359"/>
      <c r="D27" s="247" t="s">
        <v>19</v>
      </c>
      <c r="E27" s="265">
        <f t="shared" si="16"/>
        <v>1941.3</v>
      </c>
      <c r="F27" s="265">
        <f t="shared" si="16"/>
        <v>0</v>
      </c>
      <c r="G27" s="292">
        <f>F27/E27*100</f>
        <v>0</v>
      </c>
      <c r="H27" s="266"/>
      <c r="I27" s="266">
        <f t="shared" si="17"/>
        <v>0</v>
      </c>
      <c r="J27" s="266">
        <f t="shared" si="17"/>
        <v>0</v>
      </c>
      <c r="K27" s="266"/>
      <c r="L27" s="266">
        <f t="shared" si="18"/>
        <v>0</v>
      </c>
      <c r="M27" s="266">
        <f t="shared" si="18"/>
        <v>0</v>
      </c>
      <c r="N27" s="266"/>
      <c r="O27" s="266">
        <f t="shared" si="19"/>
        <v>0</v>
      </c>
      <c r="P27" s="266">
        <f t="shared" si="19"/>
        <v>0</v>
      </c>
      <c r="Q27" s="266"/>
      <c r="R27" s="266">
        <f t="shared" si="20"/>
        <v>0</v>
      </c>
      <c r="S27" s="266">
        <f t="shared" si="20"/>
        <v>0</v>
      </c>
      <c r="T27" s="266"/>
      <c r="U27" s="266">
        <f t="shared" si="21"/>
        <v>0</v>
      </c>
      <c r="V27" s="266">
        <f t="shared" si="21"/>
        <v>0</v>
      </c>
      <c r="W27" s="266"/>
      <c r="X27" s="266">
        <f t="shared" si="22"/>
        <v>1031.212</v>
      </c>
      <c r="Y27" s="266">
        <f t="shared" si="22"/>
        <v>0</v>
      </c>
      <c r="Z27" s="266"/>
      <c r="AA27" s="266">
        <f t="shared" si="23"/>
        <v>0</v>
      </c>
      <c r="AB27" s="266">
        <f t="shared" si="23"/>
        <v>0</v>
      </c>
      <c r="AC27" s="266"/>
      <c r="AD27" s="266">
        <f t="shared" si="24"/>
        <v>407.00200000000001</v>
      </c>
      <c r="AE27" s="266">
        <f t="shared" si="24"/>
        <v>0</v>
      </c>
      <c r="AF27" s="266"/>
      <c r="AG27" s="266">
        <f t="shared" si="25"/>
        <v>52.4</v>
      </c>
      <c r="AH27" s="266">
        <f t="shared" si="25"/>
        <v>0</v>
      </c>
      <c r="AI27" s="266"/>
      <c r="AJ27" s="266">
        <f t="shared" si="26"/>
        <v>0</v>
      </c>
      <c r="AK27" s="266">
        <f t="shared" si="26"/>
        <v>0</v>
      </c>
      <c r="AL27" s="266"/>
      <c r="AM27" s="266">
        <f t="shared" si="27"/>
        <v>450.68599999999998</v>
      </c>
      <c r="AN27" s="266">
        <f t="shared" si="27"/>
        <v>0</v>
      </c>
      <c r="AO27" s="266"/>
      <c r="AP27" s="266">
        <f t="shared" si="28"/>
        <v>0</v>
      </c>
      <c r="AQ27" s="266">
        <f t="shared" si="28"/>
        <v>0</v>
      </c>
      <c r="AR27" s="266"/>
      <c r="AS27" s="55"/>
      <c r="AT27" s="55"/>
      <c r="AU27" s="55"/>
      <c r="AV27" s="298"/>
    </row>
    <row r="28" spans="1:48" ht="105.75" customHeight="1">
      <c r="A28" s="358"/>
      <c r="B28" s="357"/>
      <c r="C28" s="359"/>
      <c r="D28" s="247" t="s">
        <v>28</v>
      </c>
      <c r="E28" s="265">
        <f t="shared" si="16"/>
        <v>155.05000000000001</v>
      </c>
      <c r="F28" s="265">
        <f t="shared" si="16"/>
        <v>13.738</v>
      </c>
      <c r="G28" s="292">
        <f>F28/E28*100</f>
        <v>8.8603676233473063</v>
      </c>
      <c r="H28" s="266"/>
      <c r="I28" s="266">
        <f t="shared" si="17"/>
        <v>0</v>
      </c>
      <c r="J28" s="266">
        <f t="shared" si="17"/>
        <v>0</v>
      </c>
      <c r="K28" s="266"/>
      <c r="L28" s="266">
        <f t="shared" si="18"/>
        <v>0</v>
      </c>
      <c r="M28" s="266">
        <f t="shared" si="18"/>
        <v>0</v>
      </c>
      <c r="N28" s="266"/>
      <c r="O28" s="266">
        <f t="shared" si="19"/>
        <v>0</v>
      </c>
      <c r="P28" s="266">
        <f t="shared" si="19"/>
        <v>0</v>
      </c>
      <c r="Q28" s="266"/>
      <c r="R28" s="266">
        <f t="shared" si="20"/>
        <v>0</v>
      </c>
      <c r="S28" s="266">
        <f t="shared" si="20"/>
        <v>0</v>
      </c>
      <c r="T28" s="266"/>
      <c r="U28" s="266">
        <f t="shared" si="21"/>
        <v>0</v>
      </c>
      <c r="V28" s="266">
        <f t="shared" si="21"/>
        <v>0</v>
      </c>
      <c r="W28" s="266"/>
      <c r="X28" s="266">
        <f t="shared" si="22"/>
        <v>83.802999999999997</v>
      </c>
      <c r="Y28" s="266">
        <f t="shared" si="22"/>
        <v>0</v>
      </c>
      <c r="Z28" s="266"/>
      <c r="AA28" s="266">
        <f t="shared" si="23"/>
        <v>0</v>
      </c>
      <c r="AB28" s="266">
        <f t="shared" si="23"/>
        <v>13.738</v>
      </c>
      <c r="AC28" s="266"/>
      <c r="AD28" s="266">
        <f t="shared" si="24"/>
        <v>21.420999999999999</v>
      </c>
      <c r="AE28" s="266">
        <f t="shared" si="24"/>
        <v>0</v>
      </c>
      <c r="AF28" s="266"/>
      <c r="AG28" s="266">
        <f t="shared" si="25"/>
        <v>12.888</v>
      </c>
      <c r="AH28" s="266">
        <f t="shared" si="25"/>
        <v>0</v>
      </c>
      <c r="AI28" s="266"/>
      <c r="AJ28" s="266">
        <f t="shared" si="26"/>
        <v>0</v>
      </c>
      <c r="AK28" s="266">
        <f t="shared" si="26"/>
        <v>0</v>
      </c>
      <c r="AL28" s="266"/>
      <c r="AM28" s="266">
        <f t="shared" si="27"/>
        <v>36.937999999999995</v>
      </c>
      <c r="AN28" s="266">
        <f t="shared" si="27"/>
        <v>0</v>
      </c>
      <c r="AO28" s="266"/>
      <c r="AP28" s="266">
        <f t="shared" si="28"/>
        <v>0</v>
      </c>
      <c r="AQ28" s="266">
        <f t="shared" si="28"/>
        <v>0</v>
      </c>
      <c r="AR28" s="266"/>
      <c r="AS28" s="55"/>
      <c r="AT28" s="55"/>
      <c r="AU28" s="55"/>
      <c r="AV28" s="298"/>
    </row>
    <row r="29" spans="1:48" ht="59.25" customHeight="1">
      <c r="A29" s="326" t="s">
        <v>211</v>
      </c>
      <c r="B29" s="328" t="s">
        <v>204</v>
      </c>
      <c r="C29" s="328" t="s">
        <v>96</v>
      </c>
      <c r="D29" s="175" t="s">
        <v>17</v>
      </c>
      <c r="E29" s="263">
        <f>E30+E31</f>
        <v>300</v>
      </c>
      <c r="F29" s="263">
        <f>F30+F31</f>
        <v>1.375</v>
      </c>
      <c r="G29" s="293"/>
      <c r="H29" s="264"/>
      <c r="I29" s="203"/>
      <c r="J29" s="203"/>
      <c r="K29" s="202"/>
      <c r="L29" s="203"/>
      <c r="M29" s="203"/>
      <c r="N29" s="202"/>
      <c r="O29" s="203"/>
      <c r="P29" s="203"/>
      <c r="Q29" s="202"/>
      <c r="R29" s="203"/>
      <c r="S29" s="203"/>
      <c r="T29" s="202"/>
      <c r="U29" s="203">
        <f>U30+U31</f>
        <v>0</v>
      </c>
      <c r="V29" s="203"/>
      <c r="W29" s="202"/>
      <c r="X29" s="203">
        <f>X30+X31</f>
        <v>90.539000000000001</v>
      </c>
      <c r="Y29" s="203"/>
      <c r="Z29" s="202"/>
      <c r="AA29" s="203"/>
      <c r="AB29" s="203">
        <f>AB30+AB31</f>
        <v>1.375</v>
      </c>
      <c r="AC29" s="202"/>
      <c r="AD29" s="203">
        <f>AD30+AD31</f>
        <v>121.239</v>
      </c>
      <c r="AE29" s="203"/>
      <c r="AF29" s="202"/>
      <c r="AG29" s="203"/>
      <c r="AH29" s="203"/>
      <c r="AI29" s="202"/>
      <c r="AJ29" s="203"/>
      <c r="AK29" s="203"/>
      <c r="AL29" s="202"/>
      <c r="AM29" s="203">
        <f>AM30+AM31</f>
        <v>88.222000000000008</v>
      </c>
      <c r="AN29" s="203"/>
      <c r="AO29" s="202"/>
      <c r="AP29" s="203"/>
      <c r="AQ29" s="203"/>
      <c r="AR29" s="202"/>
      <c r="AS29" s="83"/>
      <c r="AT29" s="83"/>
      <c r="AU29" s="83"/>
      <c r="AV29" s="298"/>
    </row>
    <row r="30" spans="1:48" ht="114.75" customHeight="1">
      <c r="A30" s="327"/>
      <c r="B30" s="329"/>
      <c r="C30" s="329"/>
      <c r="D30" s="63" t="s">
        <v>19</v>
      </c>
      <c r="E30" s="204">
        <f>I30+L30+O30+R30+U30+X30+AA30+AD30+AG30+AJ30+AM30+AP30</f>
        <v>285</v>
      </c>
      <c r="F30" s="204">
        <f>J30+M30+P30+S30+V30+Y30+AB30+AE30+AH30+AK30+AN30+AQ30</f>
        <v>0</v>
      </c>
      <c r="G30" s="291"/>
      <c r="H30" s="204"/>
      <c r="I30" s="205"/>
      <c r="J30" s="205"/>
      <c r="K30" s="205"/>
      <c r="L30" s="200"/>
      <c r="M30" s="200"/>
      <c r="N30" s="200"/>
      <c r="O30" s="205"/>
      <c r="P30" s="205"/>
      <c r="Q30" s="205"/>
      <c r="R30" s="200"/>
      <c r="S30" s="200"/>
      <c r="T30" s="200"/>
      <c r="U30" s="205"/>
      <c r="V30" s="205"/>
      <c r="W30" s="205"/>
      <c r="X30" s="200">
        <v>86.012</v>
      </c>
      <c r="Y30" s="200"/>
      <c r="Z30" s="200"/>
      <c r="AA30" s="205"/>
      <c r="AB30" s="205"/>
      <c r="AC30" s="205"/>
      <c r="AD30" s="200">
        <v>115.17700000000001</v>
      </c>
      <c r="AE30" s="200"/>
      <c r="AF30" s="200"/>
      <c r="AG30" s="205"/>
      <c r="AH30" s="205"/>
      <c r="AI30" s="205"/>
      <c r="AJ30" s="200"/>
      <c r="AK30" s="200"/>
      <c r="AL30" s="200"/>
      <c r="AM30" s="205">
        <v>83.811000000000007</v>
      </c>
      <c r="AN30" s="205"/>
      <c r="AO30" s="205"/>
      <c r="AP30" s="200"/>
      <c r="AQ30" s="200"/>
      <c r="AR30" s="200"/>
      <c r="AS30" s="55"/>
      <c r="AT30" s="55"/>
      <c r="AU30" s="55"/>
      <c r="AV30" s="298"/>
    </row>
    <row r="31" spans="1:48" ht="75" customHeight="1">
      <c r="A31" s="327"/>
      <c r="B31" s="367"/>
      <c r="C31" s="366"/>
      <c r="D31" s="63" t="s">
        <v>28</v>
      </c>
      <c r="E31" s="204">
        <f>I31+L31+O31+R31+U31+X31+AA31+AD31+AG31+AJ31+AM31+AP31</f>
        <v>15</v>
      </c>
      <c r="F31" s="204">
        <f>J31+M31+P31+S31+V31+Y31+AB31+AE31+AH31+AK31+AN31+AQ31</f>
        <v>1.375</v>
      </c>
      <c r="G31" s="291"/>
      <c r="H31" s="204"/>
      <c r="I31" s="205"/>
      <c r="J31" s="205"/>
      <c r="K31" s="205"/>
      <c r="L31" s="200"/>
      <c r="M31" s="200"/>
      <c r="N31" s="200"/>
      <c r="O31" s="205"/>
      <c r="P31" s="205"/>
      <c r="Q31" s="205"/>
      <c r="R31" s="200"/>
      <c r="S31" s="200"/>
      <c r="T31" s="200"/>
      <c r="U31" s="205"/>
      <c r="V31" s="205"/>
      <c r="W31" s="205"/>
      <c r="X31" s="200">
        <v>4.5270000000000001</v>
      </c>
      <c r="Y31" s="200"/>
      <c r="Z31" s="200"/>
      <c r="AA31" s="205"/>
      <c r="AB31" s="205">
        <v>1.375</v>
      </c>
      <c r="AC31" s="205"/>
      <c r="AD31" s="200">
        <v>6.0620000000000003</v>
      </c>
      <c r="AE31" s="200"/>
      <c r="AF31" s="200"/>
      <c r="AG31" s="205"/>
      <c r="AH31" s="205"/>
      <c r="AI31" s="205"/>
      <c r="AJ31" s="200"/>
      <c r="AK31" s="200"/>
      <c r="AL31" s="200"/>
      <c r="AM31" s="205">
        <v>4.4109999999999996</v>
      </c>
      <c r="AN31" s="205"/>
      <c r="AO31" s="205"/>
      <c r="AP31" s="200"/>
      <c r="AQ31" s="200"/>
      <c r="AR31" s="200"/>
      <c r="AS31" s="55"/>
      <c r="AT31" s="55"/>
      <c r="AU31" s="55"/>
      <c r="AV31" s="298"/>
    </row>
    <row r="32" spans="1:48" ht="76.5" customHeight="1">
      <c r="A32" s="326" t="s">
        <v>212</v>
      </c>
      <c r="B32" s="328" t="s">
        <v>206</v>
      </c>
      <c r="C32" s="328" t="s">
        <v>96</v>
      </c>
      <c r="D32" s="80" t="s">
        <v>17</v>
      </c>
      <c r="E32" s="263">
        <f>E33+E34</f>
        <v>20</v>
      </c>
      <c r="F32" s="263">
        <f>F33+F34</f>
        <v>1</v>
      </c>
      <c r="G32" s="293"/>
      <c r="H32" s="264"/>
      <c r="I32" s="203"/>
      <c r="J32" s="203"/>
      <c r="K32" s="202"/>
      <c r="L32" s="203"/>
      <c r="M32" s="203"/>
      <c r="N32" s="202"/>
      <c r="O32" s="203"/>
      <c r="P32" s="203"/>
      <c r="Q32" s="202"/>
      <c r="R32" s="203"/>
      <c r="S32" s="203"/>
      <c r="T32" s="202"/>
      <c r="U32" s="203">
        <f>U33+U34</f>
        <v>0</v>
      </c>
      <c r="V32" s="203"/>
      <c r="W32" s="202"/>
      <c r="X32" s="203">
        <f>X33+X34</f>
        <v>20</v>
      </c>
      <c r="Y32" s="203"/>
      <c r="Z32" s="202"/>
      <c r="AA32" s="203"/>
      <c r="AB32" s="203">
        <f>AB33+AB34</f>
        <v>1</v>
      </c>
      <c r="AC32" s="202"/>
      <c r="AD32" s="203">
        <f>AD33+AD34</f>
        <v>0</v>
      </c>
      <c r="AE32" s="203"/>
      <c r="AF32" s="202"/>
      <c r="AG32" s="203"/>
      <c r="AH32" s="203"/>
      <c r="AI32" s="202"/>
      <c r="AJ32" s="203"/>
      <c r="AK32" s="203"/>
      <c r="AL32" s="202"/>
      <c r="AM32" s="203">
        <f>AM33+AM34</f>
        <v>0</v>
      </c>
      <c r="AN32" s="203"/>
      <c r="AO32" s="202"/>
      <c r="AP32" s="203"/>
      <c r="AQ32" s="203"/>
      <c r="AR32" s="202"/>
      <c r="AS32" s="55"/>
      <c r="AT32" s="55"/>
      <c r="AU32" s="55"/>
      <c r="AV32" s="9"/>
    </row>
    <row r="33" spans="1:48" ht="108.75" customHeight="1">
      <c r="A33" s="327"/>
      <c r="B33" s="329"/>
      <c r="C33" s="329"/>
      <c r="D33" s="225" t="s">
        <v>19</v>
      </c>
      <c r="E33" s="204">
        <f>I33+L33+O33+R33+U33+X33+AA33+AD33+AG33+AJ33+AM33+AP33</f>
        <v>19</v>
      </c>
      <c r="F33" s="204">
        <f>J33+M33+P33+S33+V33+Y33+AB33+AE33+AH33+AK33+AN33+AQ33</f>
        <v>0</v>
      </c>
      <c r="G33" s="291"/>
      <c r="H33" s="204"/>
      <c r="I33" s="205"/>
      <c r="J33" s="205"/>
      <c r="K33" s="205"/>
      <c r="L33" s="200"/>
      <c r="M33" s="200"/>
      <c r="N33" s="200"/>
      <c r="O33" s="205"/>
      <c r="P33" s="205"/>
      <c r="Q33" s="205"/>
      <c r="R33" s="200"/>
      <c r="S33" s="200"/>
      <c r="T33" s="200"/>
      <c r="U33" s="205"/>
      <c r="V33" s="205"/>
      <c r="W33" s="205"/>
      <c r="X33" s="200">
        <v>19</v>
      </c>
      <c r="Y33" s="200"/>
      <c r="Z33" s="200"/>
      <c r="AA33" s="205"/>
      <c r="AB33" s="205"/>
      <c r="AC33" s="205"/>
      <c r="AD33" s="200"/>
      <c r="AE33" s="200"/>
      <c r="AF33" s="200"/>
      <c r="AG33" s="205"/>
      <c r="AH33" s="205"/>
      <c r="AI33" s="205"/>
      <c r="AJ33" s="200"/>
      <c r="AK33" s="200"/>
      <c r="AL33" s="200"/>
      <c r="AM33" s="205"/>
      <c r="AN33" s="205"/>
      <c r="AO33" s="205"/>
      <c r="AP33" s="200"/>
      <c r="AQ33" s="200"/>
      <c r="AR33" s="200"/>
      <c r="AS33" s="55"/>
      <c r="AT33" s="55"/>
      <c r="AU33" s="55"/>
      <c r="AV33" s="9"/>
    </row>
    <row r="34" spans="1:48" ht="72" customHeight="1">
      <c r="A34" s="327"/>
      <c r="B34" s="329"/>
      <c r="C34" s="366"/>
      <c r="D34" s="225" t="s">
        <v>28</v>
      </c>
      <c r="E34" s="204">
        <f>I34+L34+O34+R34+U34+X34+AA34+AD34+AG34+AJ34+AM34+AP34</f>
        <v>1</v>
      </c>
      <c r="F34" s="204">
        <f>J34+M34+P34+S34+V34+Y34+AB34+AE34+AH34+AK34+AN34+AQ34</f>
        <v>1</v>
      </c>
      <c r="G34" s="291"/>
      <c r="H34" s="204"/>
      <c r="I34" s="205"/>
      <c r="J34" s="205"/>
      <c r="K34" s="205"/>
      <c r="L34" s="200"/>
      <c r="M34" s="200"/>
      <c r="N34" s="200"/>
      <c r="O34" s="205"/>
      <c r="P34" s="205"/>
      <c r="Q34" s="205"/>
      <c r="R34" s="200"/>
      <c r="S34" s="200"/>
      <c r="T34" s="200"/>
      <c r="U34" s="205"/>
      <c r="V34" s="205"/>
      <c r="W34" s="205"/>
      <c r="X34" s="200">
        <v>1</v>
      </c>
      <c r="Y34" s="200"/>
      <c r="Z34" s="200"/>
      <c r="AA34" s="205"/>
      <c r="AB34" s="205">
        <v>1</v>
      </c>
      <c r="AC34" s="205"/>
      <c r="AD34" s="200"/>
      <c r="AE34" s="200"/>
      <c r="AF34" s="200"/>
      <c r="AG34" s="205"/>
      <c r="AH34" s="205"/>
      <c r="AI34" s="205"/>
      <c r="AJ34" s="200"/>
      <c r="AK34" s="200"/>
      <c r="AL34" s="200"/>
      <c r="AM34" s="205"/>
      <c r="AN34" s="205"/>
      <c r="AO34" s="205"/>
      <c r="AP34" s="200"/>
      <c r="AQ34" s="200"/>
      <c r="AR34" s="200"/>
      <c r="AS34" s="55"/>
      <c r="AT34" s="55"/>
      <c r="AU34" s="55"/>
      <c r="AV34" s="9"/>
    </row>
    <row r="35" spans="1:48" ht="88.5" customHeight="1">
      <c r="A35" s="326" t="s">
        <v>222</v>
      </c>
      <c r="B35" s="418" t="s">
        <v>208</v>
      </c>
      <c r="C35" s="328" t="s">
        <v>96</v>
      </c>
      <c r="D35" s="80" t="s">
        <v>17</v>
      </c>
      <c r="E35" s="263">
        <f>E36+E37</f>
        <v>291.3</v>
      </c>
      <c r="F35" s="263">
        <f>F36+F37</f>
        <v>11.363</v>
      </c>
      <c r="G35" s="293"/>
      <c r="H35" s="264"/>
      <c r="I35" s="203"/>
      <c r="J35" s="203"/>
      <c r="K35" s="202"/>
      <c r="L35" s="203"/>
      <c r="M35" s="203"/>
      <c r="N35" s="202"/>
      <c r="O35" s="203"/>
      <c r="P35" s="203"/>
      <c r="Q35" s="202"/>
      <c r="R35" s="203"/>
      <c r="S35" s="203"/>
      <c r="T35" s="202"/>
      <c r="U35" s="203">
        <f>U36+U37</f>
        <v>0</v>
      </c>
      <c r="V35" s="203"/>
      <c r="W35" s="202"/>
      <c r="X35" s="203">
        <f>X36+X37</f>
        <v>291.3</v>
      </c>
      <c r="Y35" s="203"/>
      <c r="Z35" s="202"/>
      <c r="AA35" s="203"/>
      <c r="AB35" s="203">
        <f>AB36+AB37</f>
        <v>11.363</v>
      </c>
      <c r="AC35" s="202"/>
      <c r="AD35" s="203">
        <f>AD36+AD37</f>
        <v>0</v>
      </c>
      <c r="AE35" s="203"/>
      <c r="AF35" s="202"/>
      <c r="AG35" s="203"/>
      <c r="AH35" s="203"/>
      <c r="AI35" s="202"/>
      <c r="AJ35" s="203"/>
      <c r="AK35" s="203"/>
      <c r="AL35" s="202"/>
      <c r="AM35" s="203">
        <f>AM36+AM37</f>
        <v>0</v>
      </c>
      <c r="AN35" s="203"/>
      <c r="AO35" s="202"/>
      <c r="AP35" s="203">
        <f>AP36+AP37</f>
        <v>0</v>
      </c>
      <c r="AQ35" s="203"/>
      <c r="AR35" s="202"/>
      <c r="AS35" s="55"/>
      <c r="AT35" s="55"/>
      <c r="AU35" s="55"/>
      <c r="AV35" s="9"/>
    </row>
    <row r="36" spans="1:48" ht="125.25" customHeight="1">
      <c r="A36" s="327"/>
      <c r="B36" s="419"/>
      <c r="C36" s="329"/>
      <c r="D36" s="63" t="s">
        <v>19</v>
      </c>
      <c r="E36" s="204">
        <f>I36+L36+O36+R36+U36+X36+AA36+AD36+AG36+AJ36+AM36+AP36</f>
        <v>273.8</v>
      </c>
      <c r="F36" s="204">
        <f>J36+M36+P36+S36+V36+Y36+AB36+AE36+AH36+AK36+AN36+AQ36</f>
        <v>0</v>
      </c>
      <c r="G36" s="291"/>
      <c r="H36" s="204"/>
      <c r="I36" s="205"/>
      <c r="J36" s="205"/>
      <c r="K36" s="205"/>
      <c r="L36" s="200"/>
      <c r="M36" s="200"/>
      <c r="N36" s="200"/>
      <c r="O36" s="205"/>
      <c r="P36" s="205"/>
      <c r="Q36" s="205"/>
      <c r="R36" s="200"/>
      <c r="S36" s="200"/>
      <c r="T36" s="200"/>
      <c r="U36" s="205"/>
      <c r="V36" s="205"/>
      <c r="W36" s="205"/>
      <c r="X36" s="200">
        <v>273.8</v>
      </c>
      <c r="Y36" s="200"/>
      <c r="Z36" s="200"/>
      <c r="AA36" s="205"/>
      <c r="AB36" s="205"/>
      <c r="AC36" s="205"/>
      <c r="AD36" s="200"/>
      <c r="AE36" s="200"/>
      <c r="AF36" s="200"/>
      <c r="AG36" s="205"/>
      <c r="AH36" s="205"/>
      <c r="AI36" s="205"/>
      <c r="AJ36" s="200"/>
      <c r="AK36" s="200"/>
      <c r="AL36" s="200"/>
      <c r="AM36" s="205"/>
      <c r="AN36" s="205"/>
      <c r="AO36" s="205"/>
      <c r="AP36" s="200"/>
      <c r="AQ36" s="200"/>
      <c r="AR36" s="200"/>
      <c r="AS36" s="55"/>
      <c r="AT36" s="55"/>
      <c r="AU36" s="55"/>
      <c r="AV36" s="9"/>
    </row>
    <row r="37" spans="1:48" ht="75.75" customHeight="1">
      <c r="A37" s="327"/>
      <c r="B37" s="420"/>
      <c r="C37" s="366"/>
      <c r="D37" s="63" t="s">
        <v>28</v>
      </c>
      <c r="E37" s="204">
        <f>I37+L37+O37+R37+U37+X37+AA37+AD37+AG37+AJ37+AM37+AP37</f>
        <v>17.5</v>
      </c>
      <c r="F37" s="204">
        <f>J37+M37+P37+S37+V37+Y37+AB37+AE37+AH37+AK37+AN37+AQ37</f>
        <v>11.363</v>
      </c>
      <c r="G37" s="291"/>
      <c r="H37" s="204"/>
      <c r="I37" s="205"/>
      <c r="J37" s="205"/>
      <c r="K37" s="205"/>
      <c r="L37" s="200"/>
      <c r="M37" s="200"/>
      <c r="N37" s="200"/>
      <c r="O37" s="205"/>
      <c r="P37" s="205"/>
      <c r="Q37" s="205"/>
      <c r="R37" s="200"/>
      <c r="S37" s="200"/>
      <c r="T37" s="200"/>
      <c r="U37" s="205"/>
      <c r="V37" s="205"/>
      <c r="W37" s="205"/>
      <c r="X37" s="200">
        <v>17.5</v>
      </c>
      <c r="Y37" s="200"/>
      <c r="Z37" s="200"/>
      <c r="AA37" s="205"/>
      <c r="AB37" s="205">
        <v>11.363</v>
      </c>
      <c r="AC37" s="205"/>
      <c r="AD37" s="200"/>
      <c r="AE37" s="200"/>
      <c r="AF37" s="200"/>
      <c r="AG37" s="205"/>
      <c r="AH37" s="205"/>
      <c r="AI37" s="205"/>
      <c r="AJ37" s="200"/>
      <c r="AK37" s="200"/>
      <c r="AL37" s="200"/>
      <c r="AM37" s="205"/>
      <c r="AN37" s="205"/>
      <c r="AO37" s="205"/>
      <c r="AP37" s="200"/>
      <c r="AQ37" s="200"/>
      <c r="AR37" s="200"/>
      <c r="AS37" s="55"/>
      <c r="AT37" s="55"/>
      <c r="AU37" s="55"/>
      <c r="AV37" s="9"/>
    </row>
    <row r="38" spans="1:48" ht="70.5" customHeight="1">
      <c r="A38" s="326" t="s">
        <v>224</v>
      </c>
      <c r="B38" s="328" t="s">
        <v>223</v>
      </c>
      <c r="C38" s="328" t="s">
        <v>96</v>
      </c>
      <c r="D38" s="80" t="s">
        <v>17</v>
      </c>
      <c r="E38" s="263">
        <f>E39+E40</f>
        <v>1285.05</v>
      </c>
      <c r="F38" s="263">
        <f>F39+F40</f>
        <v>0</v>
      </c>
      <c r="G38" s="293"/>
      <c r="H38" s="264"/>
      <c r="I38" s="203"/>
      <c r="J38" s="203"/>
      <c r="K38" s="202"/>
      <c r="L38" s="203"/>
      <c r="M38" s="203"/>
      <c r="N38" s="202"/>
      <c r="O38" s="203"/>
      <c r="P38" s="203"/>
      <c r="Q38" s="202"/>
      <c r="R38" s="203"/>
      <c r="S38" s="203"/>
      <c r="T38" s="202"/>
      <c r="U38" s="203">
        <f>U39+U40</f>
        <v>0</v>
      </c>
      <c r="V38" s="203"/>
      <c r="W38" s="202"/>
      <c r="X38" s="203">
        <f>X39+X40</f>
        <v>613.17599999999993</v>
      </c>
      <c r="Y38" s="203"/>
      <c r="Z38" s="202"/>
      <c r="AA38" s="203"/>
      <c r="AB38" s="203"/>
      <c r="AC38" s="202"/>
      <c r="AD38" s="203">
        <f>AD39+AD40</f>
        <v>300</v>
      </c>
      <c r="AE38" s="203"/>
      <c r="AF38" s="202"/>
      <c r="AG38" s="203">
        <f>AG39+AG40</f>
        <v>65.287999999999997</v>
      </c>
      <c r="AH38" s="203"/>
      <c r="AI38" s="202"/>
      <c r="AJ38" s="203"/>
      <c r="AK38" s="203"/>
      <c r="AL38" s="202"/>
      <c r="AM38" s="203">
        <f>AM39+AM40</f>
        <v>306.58600000000001</v>
      </c>
      <c r="AN38" s="203"/>
      <c r="AO38" s="202"/>
      <c r="AP38" s="203"/>
      <c r="AQ38" s="203"/>
      <c r="AR38" s="202"/>
      <c r="AS38" s="55"/>
      <c r="AT38" s="55"/>
      <c r="AU38" s="55"/>
      <c r="AV38" s="298"/>
    </row>
    <row r="39" spans="1:48" ht="111" customHeight="1">
      <c r="A39" s="327"/>
      <c r="B39" s="329"/>
      <c r="C39" s="368"/>
      <c r="D39" s="225" t="s">
        <v>19</v>
      </c>
      <c r="E39" s="204">
        <f>I39+L39+O39+R39+U39+X39+AA39+AD39+AG39+AJ39+AM39+AP39</f>
        <v>1173.5</v>
      </c>
      <c r="F39" s="204">
        <f>J39+M39+P39+S39+V39+Y39+AB39+AE39+AH39+AK39+AN39+AQ39</f>
        <v>0</v>
      </c>
      <c r="G39" s="291"/>
      <c r="H39" s="204"/>
      <c r="I39" s="205"/>
      <c r="J39" s="205"/>
      <c r="K39" s="205"/>
      <c r="L39" s="200"/>
      <c r="M39" s="200"/>
      <c r="N39" s="200"/>
      <c r="O39" s="205"/>
      <c r="P39" s="205"/>
      <c r="Q39" s="205"/>
      <c r="R39" s="200"/>
      <c r="S39" s="200"/>
      <c r="T39" s="200"/>
      <c r="U39" s="205"/>
      <c r="V39" s="205"/>
      <c r="W39" s="205"/>
      <c r="X39" s="200">
        <v>557.4</v>
      </c>
      <c r="Y39" s="200"/>
      <c r="Z39" s="200"/>
      <c r="AA39" s="205"/>
      <c r="AB39" s="205"/>
      <c r="AC39" s="205"/>
      <c r="AD39" s="200">
        <v>285</v>
      </c>
      <c r="AE39" s="200"/>
      <c r="AF39" s="200"/>
      <c r="AG39" s="205">
        <v>52.4</v>
      </c>
      <c r="AH39" s="205"/>
      <c r="AI39" s="205"/>
      <c r="AJ39" s="200"/>
      <c r="AK39" s="200"/>
      <c r="AL39" s="200"/>
      <c r="AM39" s="205">
        <v>278.7</v>
      </c>
      <c r="AN39" s="205"/>
      <c r="AO39" s="205"/>
      <c r="AP39" s="200"/>
      <c r="AQ39" s="200"/>
      <c r="AR39" s="200"/>
      <c r="AS39" s="55"/>
      <c r="AT39" s="55"/>
      <c r="AU39" s="55"/>
      <c r="AV39" s="298"/>
    </row>
    <row r="40" spans="1:48" ht="67.5" customHeight="1">
      <c r="A40" s="327"/>
      <c r="B40" s="329"/>
      <c r="C40" s="369"/>
      <c r="D40" s="63" t="s">
        <v>28</v>
      </c>
      <c r="E40" s="204">
        <f>I40+L40+O40+R40+U40+X40+AA40+AD40+AG40+AJ40+AM40+AP40</f>
        <v>111.55000000000001</v>
      </c>
      <c r="F40" s="204">
        <f>J40+M40+P40+S40+V40+Y40+AB40+AE40+AH40+AK40+AN40+AQ40</f>
        <v>0</v>
      </c>
      <c r="G40" s="291"/>
      <c r="H40" s="204"/>
      <c r="I40" s="205"/>
      <c r="J40" s="205"/>
      <c r="K40" s="205"/>
      <c r="L40" s="200"/>
      <c r="M40" s="200"/>
      <c r="N40" s="200"/>
      <c r="O40" s="205"/>
      <c r="P40" s="205"/>
      <c r="Q40" s="205"/>
      <c r="R40" s="200"/>
      <c r="S40" s="200"/>
      <c r="T40" s="200"/>
      <c r="U40" s="205"/>
      <c r="V40" s="205"/>
      <c r="W40" s="205"/>
      <c r="X40" s="200">
        <v>55.776000000000003</v>
      </c>
      <c r="Y40" s="200"/>
      <c r="Z40" s="200"/>
      <c r="AA40" s="205"/>
      <c r="AB40" s="205"/>
      <c r="AC40" s="205"/>
      <c r="AD40" s="200">
        <v>15</v>
      </c>
      <c r="AE40" s="200"/>
      <c r="AF40" s="200"/>
      <c r="AG40" s="205">
        <v>12.888</v>
      </c>
      <c r="AH40" s="205"/>
      <c r="AI40" s="205"/>
      <c r="AJ40" s="200"/>
      <c r="AK40" s="200"/>
      <c r="AL40" s="200"/>
      <c r="AM40" s="205">
        <v>27.885999999999999</v>
      </c>
      <c r="AN40" s="205"/>
      <c r="AO40" s="205"/>
      <c r="AP40" s="200"/>
      <c r="AQ40" s="200"/>
      <c r="AR40" s="200"/>
      <c r="AS40" s="55"/>
      <c r="AT40" s="55"/>
      <c r="AU40" s="55"/>
      <c r="AV40" s="298"/>
    </row>
    <row r="41" spans="1:48" ht="71.25" customHeight="1">
      <c r="A41" s="326" t="s">
        <v>225</v>
      </c>
      <c r="B41" s="328" t="s">
        <v>210</v>
      </c>
      <c r="C41" s="328" t="s">
        <v>96</v>
      </c>
      <c r="D41" s="80" t="s">
        <v>17</v>
      </c>
      <c r="E41" s="263">
        <f>E42+E43</f>
        <v>200</v>
      </c>
      <c r="F41" s="263">
        <f>F42+F43</f>
        <v>0</v>
      </c>
      <c r="G41" s="293"/>
      <c r="H41" s="264"/>
      <c r="I41" s="203"/>
      <c r="J41" s="203"/>
      <c r="K41" s="202"/>
      <c r="L41" s="203"/>
      <c r="M41" s="203"/>
      <c r="N41" s="202"/>
      <c r="O41" s="203"/>
      <c r="P41" s="203"/>
      <c r="Q41" s="202"/>
      <c r="R41" s="203"/>
      <c r="S41" s="203"/>
      <c r="T41" s="202"/>
      <c r="U41" s="203">
        <f>U42+U43</f>
        <v>0</v>
      </c>
      <c r="V41" s="203"/>
      <c r="W41" s="202"/>
      <c r="X41" s="203">
        <f>X42+X43</f>
        <v>100</v>
      </c>
      <c r="Y41" s="203"/>
      <c r="Z41" s="202"/>
      <c r="AA41" s="203"/>
      <c r="AB41" s="203"/>
      <c r="AC41" s="202"/>
      <c r="AD41" s="203">
        <f>AD42+AD43</f>
        <v>7.1840000000000002</v>
      </c>
      <c r="AE41" s="203"/>
      <c r="AF41" s="202"/>
      <c r="AG41" s="203"/>
      <c r="AH41" s="203"/>
      <c r="AI41" s="202"/>
      <c r="AJ41" s="203"/>
      <c r="AK41" s="203"/>
      <c r="AL41" s="202"/>
      <c r="AM41" s="203">
        <f>AM42+AM43</f>
        <v>92.816000000000003</v>
      </c>
      <c r="AN41" s="203"/>
      <c r="AO41" s="202"/>
      <c r="AP41" s="203"/>
      <c r="AQ41" s="203"/>
      <c r="AR41" s="202"/>
      <c r="AS41" s="55"/>
      <c r="AT41" s="55"/>
      <c r="AU41" s="55"/>
      <c r="AV41" s="9"/>
    </row>
    <row r="42" spans="1:48" ht="143.25" customHeight="1">
      <c r="A42" s="327"/>
      <c r="B42" s="329"/>
      <c r="C42" s="329"/>
      <c r="D42" s="63" t="s">
        <v>19</v>
      </c>
      <c r="E42" s="204">
        <f>I42+L42+O42+R42+U42+X42+AA42+AD42+AG42+AJ42+AM42+AP42</f>
        <v>190</v>
      </c>
      <c r="F42" s="204">
        <f>J42+M42+P42+S42+V42+Y42+AB42+AE42+AH42+AK42+AN42+AQ42</f>
        <v>0</v>
      </c>
      <c r="G42" s="291"/>
      <c r="H42" s="204"/>
      <c r="I42" s="205"/>
      <c r="J42" s="205"/>
      <c r="K42" s="205"/>
      <c r="L42" s="200"/>
      <c r="M42" s="200"/>
      <c r="N42" s="200"/>
      <c r="O42" s="205"/>
      <c r="P42" s="205"/>
      <c r="Q42" s="205"/>
      <c r="R42" s="200"/>
      <c r="S42" s="200"/>
      <c r="T42" s="200"/>
      <c r="U42" s="205"/>
      <c r="V42" s="205"/>
      <c r="W42" s="205"/>
      <c r="X42" s="200">
        <v>95</v>
      </c>
      <c r="Y42" s="200"/>
      <c r="Z42" s="200"/>
      <c r="AA42" s="205"/>
      <c r="AB42" s="205"/>
      <c r="AC42" s="205"/>
      <c r="AD42" s="200">
        <v>6.8250000000000002</v>
      </c>
      <c r="AE42" s="200"/>
      <c r="AF42" s="200"/>
      <c r="AG42" s="205"/>
      <c r="AH42" s="205"/>
      <c r="AI42" s="205"/>
      <c r="AJ42" s="200"/>
      <c r="AK42" s="200"/>
      <c r="AL42" s="200"/>
      <c r="AM42" s="205">
        <v>88.174999999999997</v>
      </c>
      <c r="AN42" s="205"/>
      <c r="AO42" s="205"/>
      <c r="AP42" s="200"/>
      <c r="AQ42" s="200"/>
      <c r="AR42" s="200"/>
      <c r="AS42" s="55"/>
      <c r="AT42" s="55"/>
      <c r="AU42" s="55"/>
      <c r="AV42" s="9"/>
    </row>
    <row r="43" spans="1:48" ht="83.25" customHeight="1">
      <c r="A43" s="327"/>
      <c r="B43" s="329"/>
      <c r="C43" s="329"/>
      <c r="D43" s="63" t="s">
        <v>28</v>
      </c>
      <c r="E43" s="204">
        <f>I43+L43+O43+R43+U43+X43+AA43+AD43+AG43+AJ43+AM43+AP43</f>
        <v>10</v>
      </c>
      <c r="F43" s="204">
        <f>J43+M43+P43+S43+V43+Y43+AB43+AE43+AH43+AK43+AN43+AQ43</f>
        <v>0</v>
      </c>
      <c r="G43" s="291"/>
      <c r="H43" s="204"/>
      <c r="I43" s="205"/>
      <c r="J43" s="205"/>
      <c r="K43" s="205"/>
      <c r="L43" s="200"/>
      <c r="M43" s="200"/>
      <c r="N43" s="200"/>
      <c r="O43" s="205"/>
      <c r="P43" s="205"/>
      <c r="Q43" s="205"/>
      <c r="R43" s="200"/>
      <c r="S43" s="200"/>
      <c r="T43" s="200"/>
      <c r="U43" s="205"/>
      <c r="V43" s="205"/>
      <c r="W43" s="205"/>
      <c r="X43" s="200">
        <v>5</v>
      </c>
      <c r="Y43" s="200"/>
      <c r="Z43" s="200"/>
      <c r="AA43" s="205"/>
      <c r="AB43" s="205"/>
      <c r="AC43" s="205"/>
      <c r="AD43" s="200">
        <v>0.35899999999999999</v>
      </c>
      <c r="AE43" s="200"/>
      <c r="AF43" s="200"/>
      <c r="AG43" s="205"/>
      <c r="AH43" s="205"/>
      <c r="AI43" s="205"/>
      <c r="AJ43" s="200"/>
      <c r="AK43" s="200"/>
      <c r="AL43" s="200"/>
      <c r="AM43" s="205">
        <v>4.641</v>
      </c>
      <c r="AN43" s="205"/>
      <c r="AO43" s="205"/>
      <c r="AP43" s="200"/>
      <c r="AQ43" s="200"/>
      <c r="AR43" s="200"/>
      <c r="AS43" s="55"/>
      <c r="AT43" s="55"/>
      <c r="AU43" s="55"/>
      <c r="AV43" s="9"/>
    </row>
    <row r="44" spans="1:48" ht="74.25" customHeight="1">
      <c r="A44" s="355" t="s">
        <v>167</v>
      </c>
      <c r="B44" s="355" t="s">
        <v>250</v>
      </c>
      <c r="C44" s="361" t="s">
        <v>96</v>
      </c>
      <c r="D44" s="245" t="s">
        <v>17</v>
      </c>
      <c r="E44" s="259">
        <f>E45+E46</f>
        <v>1000</v>
      </c>
      <c r="F44" s="259">
        <f>F45+F46</f>
        <v>0.88600000000000001</v>
      </c>
      <c r="G44" s="289">
        <f>F44/E44*100</f>
        <v>8.8599999999999998E-2</v>
      </c>
      <c r="H44" s="234"/>
      <c r="I44" s="260">
        <f>I45+I46</f>
        <v>0</v>
      </c>
      <c r="J44" s="260">
        <f>J45+J46</f>
        <v>0</v>
      </c>
      <c r="K44" s="234"/>
      <c r="L44" s="260">
        <f>L45+L46</f>
        <v>0</v>
      </c>
      <c r="M44" s="260">
        <f>M45+M46</f>
        <v>0</v>
      </c>
      <c r="N44" s="234"/>
      <c r="O44" s="260">
        <f>O45+O46</f>
        <v>0</v>
      </c>
      <c r="P44" s="260">
        <f>P45+P46</f>
        <v>0</v>
      </c>
      <c r="Q44" s="234"/>
      <c r="R44" s="260">
        <f>R45+R46</f>
        <v>0</v>
      </c>
      <c r="S44" s="260">
        <f>S45+S46</f>
        <v>0</v>
      </c>
      <c r="T44" s="234"/>
      <c r="U44" s="260">
        <f>U45+U46</f>
        <v>0</v>
      </c>
      <c r="V44" s="260">
        <f>V45+V46</f>
        <v>0</v>
      </c>
      <c r="W44" s="234"/>
      <c r="X44" s="260">
        <f>X45+X46</f>
        <v>418</v>
      </c>
      <c r="Y44" s="260">
        <f>Y45+Y46</f>
        <v>0</v>
      </c>
      <c r="Z44" s="234"/>
      <c r="AA44" s="260">
        <f>AA45+AA46</f>
        <v>0</v>
      </c>
      <c r="AB44" s="260">
        <f>AB45+AB46</f>
        <v>0.88600000000000001</v>
      </c>
      <c r="AC44" s="234"/>
      <c r="AD44" s="260">
        <f>AD45+AD46</f>
        <v>17.718999999999998</v>
      </c>
      <c r="AE44" s="260">
        <f>AE45+AE46</f>
        <v>0</v>
      </c>
      <c r="AF44" s="234"/>
      <c r="AG44" s="260">
        <f>AG45+AG46</f>
        <v>317.71899999999999</v>
      </c>
      <c r="AH44" s="260">
        <f>AH45+AH46</f>
        <v>0</v>
      </c>
      <c r="AI44" s="234"/>
      <c r="AJ44" s="260">
        <f>AJ45+AJ46</f>
        <v>0</v>
      </c>
      <c r="AK44" s="260">
        <f>AK45+AK46</f>
        <v>0</v>
      </c>
      <c r="AL44" s="234"/>
      <c r="AM44" s="260">
        <f>AM45+AM46</f>
        <v>134.56200000000001</v>
      </c>
      <c r="AN44" s="260">
        <f>AN45+AN46</f>
        <v>0</v>
      </c>
      <c r="AO44" s="234"/>
      <c r="AP44" s="260">
        <f>AP45+AP46</f>
        <v>112</v>
      </c>
      <c r="AQ44" s="260">
        <f>AQ45+AQ46</f>
        <v>0</v>
      </c>
      <c r="AR44" s="234"/>
      <c r="AS44" s="55"/>
      <c r="AT44" s="55"/>
      <c r="AU44" s="55"/>
      <c r="AV44" s="298"/>
    </row>
    <row r="45" spans="1:48" ht="77.25" customHeight="1">
      <c r="A45" s="356"/>
      <c r="B45" s="356"/>
      <c r="C45" s="362"/>
      <c r="D45" s="244" t="s">
        <v>19</v>
      </c>
      <c r="E45" s="261">
        <f>E48+E51+E54</f>
        <v>950</v>
      </c>
      <c r="F45" s="261">
        <f>F48+F51+F54</f>
        <v>0</v>
      </c>
      <c r="G45" s="289">
        <f>F45/E45*100</f>
        <v>0</v>
      </c>
      <c r="H45" s="234"/>
      <c r="I45" s="262">
        <f>I48+I51+I54</f>
        <v>0</v>
      </c>
      <c r="J45" s="262">
        <f>J48+J51+J54</f>
        <v>0</v>
      </c>
      <c r="K45" s="234"/>
      <c r="L45" s="262">
        <f>L48+L51+L54</f>
        <v>0</v>
      </c>
      <c r="M45" s="262">
        <f>M48+M51+M54</f>
        <v>0</v>
      </c>
      <c r="N45" s="234"/>
      <c r="O45" s="262">
        <f>O48+O51+O54</f>
        <v>0</v>
      </c>
      <c r="P45" s="262">
        <f>P48+P51+P54</f>
        <v>0</v>
      </c>
      <c r="Q45" s="234"/>
      <c r="R45" s="262">
        <f>R48+R51+R54</f>
        <v>0</v>
      </c>
      <c r="S45" s="262">
        <f>S48+S51+S54</f>
        <v>0</v>
      </c>
      <c r="T45" s="234"/>
      <c r="U45" s="262">
        <f>U48+U51+U54</f>
        <v>0</v>
      </c>
      <c r="V45" s="262">
        <f>V48+V51+V54</f>
        <v>0</v>
      </c>
      <c r="W45" s="234"/>
      <c r="X45" s="262">
        <f>X48+X51+X54</f>
        <v>397</v>
      </c>
      <c r="Y45" s="262">
        <f>Y48+Y51+Y54</f>
        <v>0</v>
      </c>
      <c r="Z45" s="234"/>
      <c r="AA45" s="262">
        <f>AA48+AA51+AA54</f>
        <v>0</v>
      </c>
      <c r="AB45" s="262">
        <f>AB48+AB51+AB54</f>
        <v>0</v>
      </c>
      <c r="AC45" s="234"/>
      <c r="AD45" s="262">
        <f>AD48+AD51+AD54</f>
        <v>16.832999999999998</v>
      </c>
      <c r="AE45" s="262">
        <f>AE48+AE51+AE54</f>
        <v>0</v>
      </c>
      <c r="AF45" s="234"/>
      <c r="AG45" s="262">
        <f>AG48+AG51+AG54</f>
        <v>301.83299999999997</v>
      </c>
      <c r="AH45" s="262">
        <f>AH48+AH51+AH54</f>
        <v>0</v>
      </c>
      <c r="AI45" s="234"/>
      <c r="AJ45" s="262">
        <f>AJ48+AJ51+AJ54</f>
        <v>0</v>
      </c>
      <c r="AK45" s="262">
        <f>AK48+AK51+AK54</f>
        <v>0</v>
      </c>
      <c r="AL45" s="234"/>
      <c r="AM45" s="262">
        <f>AM48+AM51+AM54</f>
        <v>127.834</v>
      </c>
      <c r="AN45" s="262">
        <f>AN48+AN51+AN54</f>
        <v>0</v>
      </c>
      <c r="AO45" s="234"/>
      <c r="AP45" s="262">
        <f>AP48+AP51+AP54</f>
        <v>106.5</v>
      </c>
      <c r="AQ45" s="262">
        <f>AQ48+AQ51+AQ54</f>
        <v>0</v>
      </c>
      <c r="AR45" s="234"/>
      <c r="AS45" s="55"/>
      <c r="AT45" s="55"/>
      <c r="AU45" s="55"/>
      <c r="AV45" s="298"/>
    </row>
    <row r="46" spans="1:48" ht="94.5" customHeight="1">
      <c r="A46" s="357"/>
      <c r="B46" s="357"/>
      <c r="C46" s="362"/>
      <c r="D46" s="244" t="s">
        <v>28</v>
      </c>
      <c r="E46" s="261">
        <f>E49+E52+E55</f>
        <v>50</v>
      </c>
      <c r="F46" s="261">
        <f>F49+F52+F55</f>
        <v>0.88600000000000001</v>
      </c>
      <c r="G46" s="289">
        <f>F46/E46*100</f>
        <v>1.772</v>
      </c>
      <c r="H46" s="234"/>
      <c r="I46" s="262">
        <f>I49+I52+I55</f>
        <v>0</v>
      </c>
      <c r="J46" s="262">
        <f>J49+J52+J55</f>
        <v>0</v>
      </c>
      <c r="K46" s="234"/>
      <c r="L46" s="262">
        <f>L49+L52+L55</f>
        <v>0</v>
      </c>
      <c r="M46" s="262">
        <f>M49+M52+M55</f>
        <v>0</v>
      </c>
      <c r="N46" s="234"/>
      <c r="O46" s="262">
        <f>O49+O52+O55</f>
        <v>0</v>
      </c>
      <c r="P46" s="262">
        <f>P49+P52+P55</f>
        <v>0</v>
      </c>
      <c r="Q46" s="234"/>
      <c r="R46" s="262">
        <f>R49+R52+R55</f>
        <v>0</v>
      </c>
      <c r="S46" s="262">
        <f>S49+S52+S55</f>
        <v>0</v>
      </c>
      <c r="T46" s="234"/>
      <c r="U46" s="262">
        <f>U49+U52+U55</f>
        <v>0</v>
      </c>
      <c r="V46" s="262">
        <f>V49+V52+V55</f>
        <v>0</v>
      </c>
      <c r="W46" s="234"/>
      <c r="X46" s="262">
        <f>X49+X52+X55</f>
        <v>21</v>
      </c>
      <c r="Y46" s="262">
        <f>Y49+Y52+Y55</f>
        <v>0</v>
      </c>
      <c r="Z46" s="234"/>
      <c r="AA46" s="262">
        <f>AA49+AA52+AA55</f>
        <v>0</v>
      </c>
      <c r="AB46" s="262">
        <f>AB49+AB52+AB55</f>
        <v>0.88600000000000001</v>
      </c>
      <c r="AC46" s="234"/>
      <c r="AD46" s="262">
        <f>AD49+AD52+AD55</f>
        <v>0.88600000000000001</v>
      </c>
      <c r="AE46" s="262">
        <f>AE49+AE52+AE55</f>
        <v>0</v>
      </c>
      <c r="AF46" s="234"/>
      <c r="AG46" s="262">
        <f>AG49+AG52+AG55</f>
        <v>15.885999999999999</v>
      </c>
      <c r="AH46" s="262">
        <f>AH49+AH52+AH55</f>
        <v>0</v>
      </c>
      <c r="AI46" s="234"/>
      <c r="AJ46" s="262">
        <f>AJ49+AJ52+AJ55</f>
        <v>0</v>
      </c>
      <c r="AK46" s="262">
        <f>AK49+AK52+AK55</f>
        <v>0</v>
      </c>
      <c r="AL46" s="234"/>
      <c r="AM46" s="262">
        <f>AM49+AM52+AM55</f>
        <v>6.7279999999999998</v>
      </c>
      <c r="AN46" s="262">
        <f>AN49+AN52+AN55</f>
        <v>0</v>
      </c>
      <c r="AO46" s="234"/>
      <c r="AP46" s="262">
        <f>AP49+AP52+AP55</f>
        <v>5.5</v>
      </c>
      <c r="AQ46" s="262">
        <f>AQ49+AQ52+AQ55</f>
        <v>0</v>
      </c>
      <c r="AR46" s="234"/>
      <c r="AS46" s="55"/>
      <c r="AT46" s="55"/>
      <c r="AU46" s="55"/>
      <c r="AV46" s="298"/>
    </row>
    <row r="47" spans="1:48" ht="54.75" customHeight="1">
      <c r="A47" s="326" t="s">
        <v>214</v>
      </c>
      <c r="B47" s="328" t="s">
        <v>204</v>
      </c>
      <c r="C47" s="328" t="s">
        <v>96</v>
      </c>
      <c r="D47" s="80" t="s">
        <v>17</v>
      </c>
      <c r="E47" s="263">
        <f>E48+E49</f>
        <v>200</v>
      </c>
      <c r="F47" s="263">
        <f>F48+F49</f>
        <v>0.88600000000000001</v>
      </c>
      <c r="G47" s="293"/>
      <c r="H47" s="264"/>
      <c r="I47" s="203"/>
      <c r="J47" s="203"/>
      <c r="K47" s="202"/>
      <c r="L47" s="203"/>
      <c r="M47" s="203"/>
      <c r="N47" s="202"/>
      <c r="O47" s="203"/>
      <c r="P47" s="203"/>
      <c r="Q47" s="202"/>
      <c r="R47" s="203"/>
      <c r="S47" s="203"/>
      <c r="T47" s="202"/>
      <c r="U47" s="203">
        <f>U48+U49</f>
        <v>0</v>
      </c>
      <c r="V47" s="203"/>
      <c r="W47" s="202"/>
      <c r="X47" s="203">
        <f>X48+X49</f>
        <v>18</v>
      </c>
      <c r="Y47" s="203"/>
      <c r="Z47" s="202"/>
      <c r="AA47" s="203"/>
      <c r="AB47" s="203">
        <f>AB48+AB49</f>
        <v>0.88600000000000001</v>
      </c>
      <c r="AC47" s="202"/>
      <c r="AD47" s="203">
        <f>AD48+AD49</f>
        <v>17.718999999999998</v>
      </c>
      <c r="AE47" s="203"/>
      <c r="AF47" s="202"/>
      <c r="AG47" s="203">
        <f>AG48+AG49</f>
        <v>17.718999999999998</v>
      </c>
      <c r="AH47" s="203"/>
      <c r="AI47" s="202"/>
      <c r="AJ47" s="203"/>
      <c r="AK47" s="203"/>
      <c r="AL47" s="202"/>
      <c r="AM47" s="203">
        <f>AM48+AM49</f>
        <v>34.562000000000005</v>
      </c>
      <c r="AN47" s="203"/>
      <c r="AO47" s="202"/>
      <c r="AP47" s="203">
        <f>AP48+AP49</f>
        <v>112</v>
      </c>
      <c r="AQ47" s="203"/>
      <c r="AR47" s="202"/>
      <c r="AS47" s="55"/>
      <c r="AT47" s="55"/>
      <c r="AU47" s="55"/>
      <c r="AV47" s="298"/>
    </row>
    <row r="48" spans="1:48" ht="75" customHeight="1">
      <c r="A48" s="327"/>
      <c r="B48" s="329"/>
      <c r="C48" s="329"/>
      <c r="D48" s="63" t="s">
        <v>19</v>
      </c>
      <c r="E48" s="204">
        <f>I48+L48+O48+R48+U48+X48+AA48+AD48+AG48+AJ48+AM48+AP48</f>
        <v>190</v>
      </c>
      <c r="F48" s="204">
        <f>J48+M48+P48+S48+V48+Y48+AB48+AE48+AH48+AK48+AN48+AQ48</f>
        <v>0</v>
      </c>
      <c r="G48" s="291"/>
      <c r="H48" s="204"/>
      <c r="I48" s="205"/>
      <c r="J48" s="205"/>
      <c r="K48" s="205"/>
      <c r="L48" s="200"/>
      <c r="M48" s="200"/>
      <c r="N48" s="200"/>
      <c r="O48" s="205"/>
      <c r="P48" s="205"/>
      <c r="Q48" s="205"/>
      <c r="R48" s="200"/>
      <c r="S48" s="200"/>
      <c r="T48" s="200"/>
      <c r="U48" s="205"/>
      <c r="V48" s="205"/>
      <c r="W48" s="205"/>
      <c r="X48" s="200">
        <v>17</v>
      </c>
      <c r="Y48" s="200"/>
      <c r="Z48" s="200"/>
      <c r="AA48" s="205"/>
      <c r="AB48" s="205"/>
      <c r="AC48" s="205"/>
      <c r="AD48" s="200">
        <v>16.832999999999998</v>
      </c>
      <c r="AE48" s="200"/>
      <c r="AF48" s="200"/>
      <c r="AG48" s="205">
        <v>16.832999999999998</v>
      </c>
      <c r="AH48" s="205"/>
      <c r="AI48" s="205"/>
      <c r="AJ48" s="200"/>
      <c r="AK48" s="200"/>
      <c r="AL48" s="200"/>
      <c r="AM48" s="205">
        <v>32.834000000000003</v>
      </c>
      <c r="AN48" s="205"/>
      <c r="AO48" s="205"/>
      <c r="AP48" s="200">
        <v>106.5</v>
      </c>
      <c r="AQ48" s="200"/>
      <c r="AR48" s="200"/>
      <c r="AS48" s="55"/>
      <c r="AT48" s="55"/>
      <c r="AU48" s="55"/>
      <c r="AV48" s="298"/>
    </row>
    <row r="49" spans="1:48" ht="54" customHeight="1">
      <c r="A49" s="327"/>
      <c r="B49" s="329"/>
      <c r="C49" s="329"/>
      <c r="D49" s="63" t="s">
        <v>28</v>
      </c>
      <c r="E49" s="204">
        <f>I49+L49+O49+R49+U49+X49+AA49+AD49+AG49+AJ49+AM49+AP49</f>
        <v>10</v>
      </c>
      <c r="F49" s="204">
        <f>J49+M49+P49+S49+V49+Y49+AB49+AE49+AH49+AK49+AN49+AQ49</f>
        <v>0.88600000000000001</v>
      </c>
      <c r="G49" s="291"/>
      <c r="H49" s="204"/>
      <c r="I49" s="205"/>
      <c r="J49" s="205"/>
      <c r="K49" s="205"/>
      <c r="L49" s="200"/>
      <c r="M49" s="200"/>
      <c r="N49" s="200"/>
      <c r="O49" s="205"/>
      <c r="P49" s="205"/>
      <c r="Q49" s="205"/>
      <c r="R49" s="200"/>
      <c r="S49" s="200"/>
      <c r="T49" s="200"/>
      <c r="U49" s="205"/>
      <c r="V49" s="205"/>
      <c r="W49" s="205"/>
      <c r="X49" s="200">
        <v>1</v>
      </c>
      <c r="Y49" s="200"/>
      <c r="Z49" s="200"/>
      <c r="AA49" s="205"/>
      <c r="AB49" s="205">
        <v>0.88600000000000001</v>
      </c>
      <c r="AC49" s="205"/>
      <c r="AD49" s="200">
        <v>0.88600000000000001</v>
      </c>
      <c r="AE49" s="200"/>
      <c r="AF49" s="200"/>
      <c r="AG49" s="205">
        <v>0.88600000000000001</v>
      </c>
      <c r="AH49" s="205"/>
      <c r="AI49" s="205"/>
      <c r="AJ49" s="200"/>
      <c r="AK49" s="200"/>
      <c r="AL49" s="200"/>
      <c r="AM49" s="205">
        <v>1.728</v>
      </c>
      <c r="AN49" s="205"/>
      <c r="AO49" s="205"/>
      <c r="AP49" s="200">
        <v>5.5</v>
      </c>
      <c r="AQ49" s="200"/>
      <c r="AR49" s="200"/>
      <c r="AS49" s="55"/>
      <c r="AT49" s="55"/>
      <c r="AU49" s="55"/>
      <c r="AV49" s="9"/>
    </row>
    <row r="50" spans="1:48" ht="57.75" customHeight="1">
      <c r="A50" s="326" t="s">
        <v>226</v>
      </c>
      <c r="B50" s="328" t="s">
        <v>209</v>
      </c>
      <c r="C50" s="328" t="s">
        <v>96</v>
      </c>
      <c r="D50" s="56" t="s">
        <v>17</v>
      </c>
      <c r="E50" s="263">
        <f>E51+E52</f>
        <v>800</v>
      </c>
      <c r="F50" s="263">
        <f>F51+F52</f>
        <v>0</v>
      </c>
      <c r="G50" s="293"/>
      <c r="H50" s="264"/>
      <c r="I50" s="203"/>
      <c r="J50" s="203"/>
      <c r="K50" s="202"/>
      <c r="L50" s="203"/>
      <c r="M50" s="203"/>
      <c r="N50" s="202"/>
      <c r="O50" s="203"/>
      <c r="P50" s="203"/>
      <c r="Q50" s="202"/>
      <c r="R50" s="203"/>
      <c r="S50" s="203"/>
      <c r="T50" s="202"/>
      <c r="U50" s="203"/>
      <c r="V50" s="203"/>
      <c r="W50" s="202"/>
      <c r="X50" s="203">
        <f>X51+X52</f>
        <v>400</v>
      </c>
      <c r="Y50" s="203"/>
      <c r="Z50" s="202"/>
      <c r="AA50" s="203"/>
      <c r="AB50" s="203"/>
      <c r="AC50" s="202"/>
      <c r="AD50" s="203">
        <f>AD51+AD52</f>
        <v>0</v>
      </c>
      <c r="AE50" s="203"/>
      <c r="AF50" s="202"/>
      <c r="AG50" s="203">
        <f>AG51+AG52</f>
        <v>300</v>
      </c>
      <c r="AH50" s="203"/>
      <c r="AI50" s="202"/>
      <c r="AJ50" s="203"/>
      <c r="AK50" s="203"/>
      <c r="AL50" s="202"/>
      <c r="AM50" s="203">
        <f>AM51+AM52</f>
        <v>100</v>
      </c>
      <c r="AN50" s="203"/>
      <c r="AO50" s="202"/>
      <c r="AP50" s="203"/>
      <c r="AQ50" s="203"/>
      <c r="AR50" s="202"/>
      <c r="AS50" s="55"/>
      <c r="AT50" s="55"/>
      <c r="AU50" s="55"/>
      <c r="AV50" s="9"/>
    </row>
    <row r="51" spans="1:48" ht="75" customHeight="1">
      <c r="A51" s="327"/>
      <c r="B51" s="329"/>
      <c r="C51" s="329"/>
      <c r="D51" s="63" t="s">
        <v>19</v>
      </c>
      <c r="E51" s="204">
        <f>I51+L51+O51+R51+U51+X51+AA51+AD51+AG51+AJ51+AM51+AP51</f>
        <v>760</v>
      </c>
      <c r="F51" s="204">
        <f>J51+M51+P51+S51+V51+Y51+AB51+AE51+AH51+AK51+AN51+AQ51</f>
        <v>0</v>
      </c>
      <c r="G51" s="291"/>
      <c r="H51" s="204"/>
      <c r="I51" s="205"/>
      <c r="J51" s="205"/>
      <c r="K51" s="205"/>
      <c r="L51" s="200"/>
      <c r="M51" s="200"/>
      <c r="N51" s="200"/>
      <c r="O51" s="205"/>
      <c r="P51" s="205"/>
      <c r="Q51" s="205"/>
      <c r="R51" s="200"/>
      <c r="S51" s="200"/>
      <c r="T51" s="200"/>
      <c r="U51" s="205"/>
      <c r="V51" s="205"/>
      <c r="W51" s="205"/>
      <c r="X51" s="200">
        <v>380</v>
      </c>
      <c r="Y51" s="200"/>
      <c r="Z51" s="200"/>
      <c r="AA51" s="205"/>
      <c r="AB51" s="205"/>
      <c r="AC51" s="205"/>
      <c r="AD51" s="200"/>
      <c r="AE51" s="200"/>
      <c r="AF51" s="200"/>
      <c r="AG51" s="205">
        <v>285</v>
      </c>
      <c r="AH51" s="205"/>
      <c r="AI51" s="205"/>
      <c r="AJ51" s="200"/>
      <c r="AK51" s="200"/>
      <c r="AL51" s="200"/>
      <c r="AM51" s="205">
        <v>95</v>
      </c>
      <c r="AN51" s="205"/>
      <c r="AO51" s="205"/>
      <c r="AP51" s="200"/>
      <c r="AQ51" s="200"/>
      <c r="AR51" s="200"/>
      <c r="AS51" s="55"/>
      <c r="AT51" s="55"/>
      <c r="AU51" s="55"/>
      <c r="AV51" s="9"/>
    </row>
    <row r="52" spans="1:48" ht="56.25" customHeight="1">
      <c r="A52" s="327"/>
      <c r="B52" s="367"/>
      <c r="C52" s="329"/>
      <c r="D52" s="63" t="s">
        <v>28</v>
      </c>
      <c r="E52" s="204">
        <f>I52+L52+O52+R52+U52+X52+AA52+AD52+AG52+AJ52+AM52+AP52</f>
        <v>40</v>
      </c>
      <c r="F52" s="204">
        <f>J52+M52+P52+S52+V52+Y52+AB52+AE52+AH52+AK52+AN52+AQ52</f>
        <v>0</v>
      </c>
      <c r="G52" s="291"/>
      <c r="H52" s="204"/>
      <c r="I52" s="205"/>
      <c r="J52" s="205"/>
      <c r="K52" s="205"/>
      <c r="L52" s="200"/>
      <c r="M52" s="200"/>
      <c r="N52" s="200"/>
      <c r="O52" s="205"/>
      <c r="P52" s="205"/>
      <c r="Q52" s="205"/>
      <c r="R52" s="200"/>
      <c r="S52" s="200"/>
      <c r="T52" s="200"/>
      <c r="U52" s="205"/>
      <c r="V52" s="205"/>
      <c r="W52" s="205"/>
      <c r="X52" s="200">
        <v>20</v>
      </c>
      <c r="Y52" s="200"/>
      <c r="Z52" s="200"/>
      <c r="AA52" s="205"/>
      <c r="AB52" s="205"/>
      <c r="AC52" s="205"/>
      <c r="AD52" s="200"/>
      <c r="AE52" s="200"/>
      <c r="AF52" s="200"/>
      <c r="AG52" s="205">
        <v>15</v>
      </c>
      <c r="AH52" s="205"/>
      <c r="AI52" s="205"/>
      <c r="AJ52" s="200"/>
      <c r="AK52" s="200"/>
      <c r="AL52" s="200"/>
      <c r="AM52" s="205">
        <v>5</v>
      </c>
      <c r="AN52" s="205"/>
      <c r="AO52" s="205"/>
      <c r="AP52" s="200"/>
      <c r="AQ52" s="200"/>
      <c r="AR52" s="200"/>
      <c r="AS52" s="55"/>
      <c r="AT52" s="55"/>
      <c r="AU52" s="55"/>
      <c r="AV52" s="9"/>
    </row>
    <row r="53" spans="1:48" ht="54" hidden="1" customHeight="1">
      <c r="A53" s="326" t="s">
        <v>142</v>
      </c>
      <c r="B53" s="328" t="s">
        <v>85</v>
      </c>
      <c r="C53" s="328" t="s">
        <v>96</v>
      </c>
      <c r="D53" s="80" t="s">
        <v>17</v>
      </c>
      <c r="E53" s="264"/>
      <c r="F53" s="264"/>
      <c r="G53" s="294"/>
      <c r="H53" s="203"/>
      <c r="I53" s="203"/>
      <c r="J53" s="203"/>
      <c r="K53" s="202"/>
      <c r="L53" s="203"/>
      <c r="M53" s="203"/>
      <c r="N53" s="202"/>
      <c r="O53" s="203"/>
      <c r="P53" s="203"/>
      <c r="Q53" s="202"/>
      <c r="R53" s="203"/>
      <c r="S53" s="203"/>
      <c r="T53" s="202"/>
      <c r="U53" s="203"/>
      <c r="V53" s="203"/>
      <c r="W53" s="202"/>
      <c r="X53" s="203"/>
      <c r="Y53" s="203"/>
      <c r="Z53" s="202"/>
      <c r="AA53" s="203"/>
      <c r="AB53" s="203"/>
      <c r="AC53" s="202"/>
      <c r="AD53" s="203"/>
      <c r="AE53" s="203"/>
      <c r="AF53" s="202"/>
      <c r="AG53" s="203"/>
      <c r="AH53" s="203"/>
      <c r="AI53" s="202"/>
      <c r="AJ53" s="203"/>
      <c r="AK53" s="203"/>
      <c r="AL53" s="202"/>
      <c r="AM53" s="203"/>
      <c r="AN53" s="203"/>
      <c r="AO53" s="202"/>
      <c r="AP53" s="203"/>
      <c r="AQ53" s="203"/>
      <c r="AR53" s="202"/>
      <c r="AS53" s="55"/>
      <c r="AT53" s="55"/>
      <c r="AU53" s="55"/>
      <c r="AV53" s="9"/>
    </row>
    <row r="54" spans="1:48" ht="75" hidden="1" customHeight="1">
      <c r="A54" s="327"/>
      <c r="B54" s="329"/>
      <c r="C54" s="329"/>
      <c r="D54" s="63" t="s">
        <v>19</v>
      </c>
      <c r="E54" s="204"/>
      <c r="F54" s="204"/>
      <c r="G54" s="291"/>
      <c r="H54" s="204"/>
      <c r="I54" s="205"/>
      <c r="J54" s="205"/>
      <c r="K54" s="205"/>
      <c r="L54" s="200"/>
      <c r="M54" s="200"/>
      <c r="N54" s="200"/>
      <c r="O54" s="205"/>
      <c r="P54" s="205"/>
      <c r="Q54" s="205"/>
      <c r="R54" s="200"/>
      <c r="S54" s="200"/>
      <c r="T54" s="200"/>
      <c r="U54" s="205"/>
      <c r="V54" s="205"/>
      <c r="W54" s="205"/>
      <c r="X54" s="200"/>
      <c r="Y54" s="200"/>
      <c r="Z54" s="200"/>
      <c r="AA54" s="205"/>
      <c r="AB54" s="205"/>
      <c r="AC54" s="205"/>
      <c r="AD54" s="200"/>
      <c r="AE54" s="200"/>
      <c r="AF54" s="200"/>
      <c r="AG54" s="205"/>
      <c r="AH54" s="205"/>
      <c r="AI54" s="205"/>
      <c r="AJ54" s="200"/>
      <c r="AK54" s="200"/>
      <c r="AL54" s="200"/>
      <c r="AM54" s="205"/>
      <c r="AN54" s="205"/>
      <c r="AO54" s="205"/>
      <c r="AP54" s="200"/>
      <c r="AQ54" s="200"/>
      <c r="AR54" s="200"/>
      <c r="AS54" s="55"/>
      <c r="AT54" s="55"/>
      <c r="AU54" s="55"/>
      <c r="AV54" s="9"/>
    </row>
    <row r="55" spans="1:48" ht="60" hidden="1" customHeight="1">
      <c r="A55" s="327"/>
      <c r="B55" s="329"/>
      <c r="C55" s="329"/>
      <c r="D55" s="63" t="s">
        <v>28</v>
      </c>
      <c r="E55" s="204"/>
      <c r="F55" s="204"/>
      <c r="G55" s="291"/>
      <c r="H55" s="204"/>
      <c r="I55" s="205"/>
      <c r="J55" s="205"/>
      <c r="K55" s="205"/>
      <c r="L55" s="200"/>
      <c r="M55" s="200"/>
      <c r="N55" s="200"/>
      <c r="O55" s="205"/>
      <c r="P55" s="205"/>
      <c r="Q55" s="205"/>
      <c r="R55" s="200"/>
      <c r="S55" s="200"/>
      <c r="T55" s="200"/>
      <c r="U55" s="205"/>
      <c r="V55" s="205"/>
      <c r="W55" s="205"/>
      <c r="X55" s="200"/>
      <c r="Y55" s="200"/>
      <c r="Z55" s="200"/>
      <c r="AA55" s="205"/>
      <c r="AB55" s="205"/>
      <c r="AC55" s="205"/>
      <c r="AD55" s="200"/>
      <c r="AE55" s="200"/>
      <c r="AF55" s="200"/>
      <c r="AG55" s="205"/>
      <c r="AH55" s="205"/>
      <c r="AI55" s="205"/>
      <c r="AJ55" s="200"/>
      <c r="AK55" s="200"/>
      <c r="AL55" s="200"/>
      <c r="AM55" s="205"/>
      <c r="AN55" s="205"/>
      <c r="AO55" s="205"/>
      <c r="AP55" s="200"/>
      <c r="AQ55" s="200"/>
      <c r="AR55" s="200"/>
      <c r="AS55" s="55"/>
      <c r="AT55" s="55"/>
      <c r="AU55" s="55"/>
      <c r="AV55" s="9"/>
    </row>
    <row r="56" spans="1:48" ht="60" customHeight="1">
      <c r="A56" s="355" t="s">
        <v>168</v>
      </c>
      <c r="B56" s="355" t="s">
        <v>213</v>
      </c>
      <c r="C56" s="361" t="s">
        <v>96</v>
      </c>
      <c r="D56" s="245" t="s">
        <v>17</v>
      </c>
      <c r="E56" s="259">
        <f>E57+E58</f>
        <v>300</v>
      </c>
      <c r="F56" s="259">
        <f>F57+F58</f>
        <v>0</v>
      </c>
      <c r="G56" s="289">
        <f>F56/E56*100</f>
        <v>0</v>
      </c>
      <c r="H56" s="260"/>
      <c r="I56" s="260">
        <f>I57+I58</f>
        <v>0</v>
      </c>
      <c r="J56" s="260">
        <f>J57+J58</f>
        <v>0</v>
      </c>
      <c r="K56" s="234"/>
      <c r="L56" s="260">
        <f>L57+L58</f>
        <v>0</v>
      </c>
      <c r="M56" s="260">
        <f>M59</f>
        <v>0</v>
      </c>
      <c r="N56" s="234"/>
      <c r="O56" s="260">
        <f>O59</f>
        <v>0</v>
      </c>
      <c r="P56" s="260">
        <f>P57+P58</f>
        <v>0</v>
      </c>
      <c r="Q56" s="234"/>
      <c r="R56" s="260">
        <f>R59</f>
        <v>0</v>
      </c>
      <c r="S56" s="260">
        <f>S57+S58</f>
        <v>0</v>
      </c>
      <c r="T56" s="234"/>
      <c r="U56" s="260">
        <f>U59</f>
        <v>0</v>
      </c>
      <c r="V56" s="260">
        <f>V57+V58</f>
        <v>0</v>
      </c>
      <c r="W56" s="234"/>
      <c r="X56" s="260">
        <f>X59</f>
        <v>0</v>
      </c>
      <c r="Y56" s="260">
        <f>Y57+Y58</f>
        <v>0</v>
      </c>
      <c r="Z56" s="234"/>
      <c r="AA56" s="260">
        <f>AA59</f>
        <v>0</v>
      </c>
      <c r="AB56" s="260">
        <f>AB57+AB58</f>
        <v>3.57</v>
      </c>
      <c r="AC56" s="234"/>
      <c r="AD56" s="260">
        <f>AD59</f>
        <v>0</v>
      </c>
      <c r="AE56" s="260">
        <f>AE57+AE58</f>
        <v>0</v>
      </c>
      <c r="AF56" s="234"/>
      <c r="AG56" s="260">
        <f>AG59</f>
        <v>0</v>
      </c>
      <c r="AH56" s="260">
        <f>AH57+AH58</f>
        <v>0</v>
      </c>
      <c r="AI56" s="234"/>
      <c r="AJ56" s="260">
        <f>AJ59</f>
        <v>0</v>
      </c>
      <c r="AK56" s="260">
        <f>AK57+AK58</f>
        <v>0</v>
      </c>
      <c r="AL56" s="234"/>
      <c r="AM56" s="260">
        <f>AM59</f>
        <v>300</v>
      </c>
      <c r="AN56" s="260">
        <f>AN57+AN58</f>
        <v>0</v>
      </c>
      <c r="AO56" s="234"/>
      <c r="AP56" s="260">
        <f>AP59</f>
        <v>0</v>
      </c>
      <c r="AQ56" s="260">
        <f>AQ57+AQ58</f>
        <v>0</v>
      </c>
      <c r="AR56" s="234"/>
      <c r="AS56" s="55"/>
      <c r="AT56" s="55"/>
      <c r="AU56" s="55"/>
      <c r="AV56" s="298"/>
    </row>
    <row r="57" spans="1:48" ht="60" customHeight="1">
      <c r="A57" s="356"/>
      <c r="B57" s="356"/>
      <c r="C57" s="362"/>
      <c r="D57" s="244" t="s">
        <v>19</v>
      </c>
      <c r="E57" s="261">
        <f>E60</f>
        <v>150</v>
      </c>
      <c r="F57" s="261">
        <f>F60</f>
        <v>0</v>
      </c>
      <c r="G57" s="289"/>
      <c r="H57" s="260"/>
      <c r="I57" s="262">
        <f>I60+I63+I66</f>
        <v>0</v>
      </c>
      <c r="J57" s="262">
        <f>J60</f>
        <v>0</v>
      </c>
      <c r="K57" s="234"/>
      <c r="L57" s="262">
        <f>L60+L63+L66</f>
        <v>0</v>
      </c>
      <c r="M57" s="262">
        <f>M60</f>
        <v>0</v>
      </c>
      <c r="N57" s="234"/>
      <c r="O57" s="262">
        <f>O60</f>
        <v>0</v>
      </c>
      <c r="P57" s="262">
        <f>P60</f>
        <v>0</v>
      </c>
      <c r="Q57" s="234"/>
      <c r="R57" s="262">
        <f>R60</f>
        <v>0</v>
      </c>
      <c r="S57" s="262">
        <f>S60+S63+S66</f>
        <v>0</v>
      </c>
      <c r="T57" s="234"/>
      <c r="U57" s="262">
        <f>U60</f>
        <v>0</v>
      </c>
      <c r="V57" s="262">
        <f>V60+V63+V66</f>
        <v>0</v>
      </c>
      <c r="W57" s="234"/>
      <c r="X57" s="262">
        <f>X60</f>
        <v>0</v>
      </c>
      <c r="Y57" s="262">
        <f>Y60+Y63+Y66</f>
        <v>0</v>
      </c>
      <c r="Z57" s="234"/>
      <c r="AA57" s="262">
        <f>AA60</f>
        <v>0</v>
      </c>
      <c r="AB57" s="262">
        <f>AB60+AB63+AB66</f>
        <v>0</v>
      </c>
      <c r="AC57" s="234"/>
      <c r="AD57" s="262">
        <f>AD60</f>
        <v>0</v>
      </c>
      <c r="AE57" s="262">
        <f>AE60+AE63+AE66</f>
        <v>0</v>
      </c>
      <c r="AF57" s="234"/>
      <c r="AG57" s="262">
        <f>AG60</f>
        <v>0</v>
      </c>
      <c r="AH57" s="262">
        <f>AH60+AH63+AH66</f>
        <v>0</v>
      </c>
      <c r="AI57" s="234"/>
      <c r="AJ57" s="262">
        <f>AJ60</f>
        <v>0</v>
      </c>
      <c r="AK57" s="262">
        <f>AK60+AK63+AK66</f>
        <v>0</v>
      </c>
      <c r="AL57" s="234"/>
      <c r="AM57" s="262">
        <f>AM60</f>
        <v>150</v>
      </c>
      <c r="AN57" s="262">
        <f>AN60+AN63+AN66</f>
        <v>0</v>
      </c>
      <c r="AO57" s="234"/>
      <c r="AP57" s="262">
        <f>AP60</f>
        <v>0</v>
      </c>
      <c r="AQ57" s="262">
        <f>AQ60+AQ63+AQ66</f>
        <v>0</v>
      </c>
      <c r="AR57" s="234"/>
      <c r="AS57" s="55"/>
      <c r="AT57" s="55"/>
      <c r="AU57" s="55"/>
      <c r="AV57" s="9"/>
    </row>
    <row r="58" spans="1:48" ht="60" customHeight="1">
      <c r="A58" s="357"/>
      <c r="B58" s="357"/>
      <c r="C58" s="363"/>
      <c r="D58" s="244" t="s">
        <v>28</v>
      </c>
      <c r="E58" s="261">
        <f>E61</f>
        <v>150</v>
      </c>
      <c r="F58" s="261">
        <f>F61</f>
        <v>0</v>
      </c>
      <c r="G58" s="289"/>
      <c r="H58" s="260"/>
      <c r="I58" s="262">
        <f>I61+I64+I67</f>
        <v>0</v>
      </c>
      <c r="J58" s="262">
        <f>J61</f>
        <v>0</v>
      </c>
      <c r="K58" s="234"/>
      <c r="L58" s="262">
        <f>L61+L64+L67</f>
        <v>0</v>
      </c>
      <c r="M58" s="262">
        <f>M61</f>
        <v>0</v>
      </c>
      <c r="N58" s="234"/>
      <c r="O58" s="262">
        <f>O61</f>
        <v>0</v>
      </c>
      <c r="P58" s="262">
        <f>P61</f>
        <v>0</v>
      </c>
      <c r="Q58" s="234"/>
      <c r="R58" s="262">
        <f>R61</f>
        <v>0</v>
      </c>
      <c r="S58" s="262">
        <f>S61+S64+S67</f>
        <v>0</v>
      </c>
      <c r="T58" s="234"/>
      <c r="U58" s="262">
        <f>U61</f>
        <v>0</v>
      </c>
      <c r="V58" s="262">
        <f>V61+V64+V67</f>
        <v>0</v>
      </c>
      <c r="W58" s="234"/>
      <c r="X58" s="262">
        <f>X61</f>
        <v>0</v>
      </c>
      <c r="Y58" s="262">
        <f>Y61+Y64+Y67</f>
        <v>0</v>
      </c>
      <c r="Z58" s="234"/>
      <c r="AA58" s="262">
        <f>AA61</f>
        <v>0</v>
      </c>
      <c r="AB58" s="262">
        <f>AB61+AB64+AB67</f>
        <v>3.57</v>
      </c>
      <c r="AC58" s="234"/>
      <c r="AD58" s="262">
        <f>AD61</f>
        <v>0</v>
      </c>
      <c r="AE58" s="262">
        <f>AE61+AE64+AE67</f>
        <v>0</v>
      </c>
      <c r="AF58" s="234"/>
      <c r="AG58" s="262">
        <f>AG61</f>
        <v>0</v>
      </c>
      <c r="AH58" s="262">
        <f>AH61+AH64+AH67</f>
        <v>0</v>
      </c>
      <c r="AI58" s="234"/>
      <c r="AJ58" s="262">
        <f>AJ61</f>
        <v>0</v>
      </c>
      <c r="AK58" s="262">
        <f>AK61+AK64+AK67</f>
        <v>0</v>
      </c>
      <c r="AL58" s="234"/>
      <c r="AM58" s="262">
        <f>AM61</f>
        <v>150</v>
      </c>
      <c r="AN58" s="262">
        <f>AN61+AN64+AN67</f>
        <v>0</v>
      </c>
      <c r="AO58" s="234"/>
      <c r="AP58" s="262">
        <f>AP61</f>
        <v>0</v>
      </c>
      <c r="AQ58" s="262">
        <f>AQ61+AQ64+AQ67</f>
        <v>0</v>
      </c>
      <c r="AR58" s="234"/>
      <c r="AS58" s="55"/>
      <c r="AT58" s="55"/>
      <c r="AU58" s="55"/>
      <c r="AV58" s="9"/>
    </row>
    <row r="59" spans="1:48" ht="60" customHeight="1">
      <c r="A59" s="328" t="s">
        <v>227</v>
      </c>
      <c r="B59" s="328" t="s">
        <v>228</v>
      </c>
      <c r="C59" s="328" t="s">
        <v>96</v>
      </c>
      <c r="D59" s="80" t="s">
        <v>17</v>
      </c>
      <c r="E59" s="263">
        <f>E60+E61</f>
        <v>300</v>
      </c>
      <c r="F59" s="263">
        <f>F60+F61</f>
        <v>0</v>
      </c>
      <c r="G59" s="293"/>
      <c r="H59" s="264"/>
      <c r="I59" s="203"/>
      <c r="J59" s="203"/>
      <c r="K59" s="202"/>
      <c r="L59" s="203"/>
      <c r="M59" s="203"/>
      <c r="N59" s="202"/>
      <c r="O59" s="203"/>
      <c r="P59" s="203"/>
      <c r="Q59" s="202"/>
      <c r="R59" s="203"/>
      <c r="S59" s="203"/>
      <c r="T59" s="202"/>
      <c r="U59" s="203">
        <f>U60+U61</f>
        <v>0</v>
      </c>
      <c r="V59" s="203"/>
      <c r="W59" s="202"/>
      <c r="X59" s="203"/>
      <c r="Y59" s="203"/>
      <c r="Z59" s="202"/>
      <c r="AA59" s="203"/>
      <c r="AB59" s="203"/>
      <c r="AC59" s="202"/>
      <c r="AD59" s="203">
        <f>AD60+AD61</f>
        <v>0</v>
      </c>
      <c r="AE59" s="203"/>
      <c r="AF59" s="202"/>
      <c r="AG59" s="203"/>
      <c r="AH59" s="203"/>
      <c r="AI59" s="202"/>
      <c r="AJ59" s="203"/>
      <c r="AK59" s="203"/>
      <c r="AL59" s="202"/>
      <c r="AM59" s="203">
        <f>AM60+AM61</f>
        <v>300</v>
      </c>
      <c r="AN59" s="203"/>
      <c r="AO59" s="202"/>
      <c r="AP59" s="203"/>
      <c r="AQ59" s="203"/>
      <c r="AR59" s="202"/>
      <c r="AS59" s="55"/>
      <c r="AT59" s="55"/>
      <c r="AU59" s="55"/>
      <c r="AV59" s="9"/>
    </row>
    <row r="60" spans="1:48" ht="125.25" customHeight="1">
      <c r="A60" s="329"/>
      <c r="B60" s="329"/>
      <c r="C60" s="329"/>
      <c r="D60" s="63" t="s">
        <v>19</v>
      </c>
      <c r="E60" s="204">
        <f>I60+L60+O60+R60+U60+X60+AA60+AD60+AG60+AJ60+AM60+AP60</f>
        <v>150</v>
      </c>
      <c r="F60" s="204">
        <f>J60+M60+P60+S60+V60+Y60+AB60+AE60+AH60+AK60+AN60+AQ60</f>
        <v>0</v>
      </c>
      <c r="G60" s="291"/>
      <c r="H60" s="204"/>
      <c r="I60" s="205"/>
      <c r="J60" s="205"/>
      <c r="K60" s="205"/>
      <c r="L60" s="200"/>
      <c r="M60" s="200"/>
      <c r="N60" s="200"/>
      <c r="O60" s="205"/>
      <c r="P60" s="205"/>
      <c r="Q60" s="205"/>
      <c r="R60" s="200"/>
      <c r="S60" s="200"/>
      <c r="T60" s="200"/>
      <c r="U60" s="205"/>
      <c r="V60" s="205"/>
      <c r="W60" s="205"/>
      <c r="X60" s="200"/>
      <c r="Y60" s="200"/>
      <c r="Z60" s="200"/>
      <c r="AA60" s="205"/>
      <c r="AB60" s="205"/>
      <c r="AC60" s="205"/>
      <c r="AD60" s="200"/>
      <c r="AE60" s="200"/>
      <c r="AF60" s="200"/>
      <c r="AG60" s="205"/>
      <c r="AH60" s="205"/>
      <c r="AI60" s="205"/>
      <c r="AJ60" s="200"/>
      <c r="AK60" s="200"/>
      <c r="AL60" s="200"/>
      <c r="AM60" s="205">
        <v>150</v>
      </c>
      <c r="AN60" s="205"/>
      <c r="AO60" s="205"/>
      <c r="AP60" s="200"/>
      <c r="AQ60" s="200"/>
      <c r="AR60" s="200"/>
      <c r="AS60" s="55"/>
      <c r="AT60" s="55"/>
      <c r="AU60" s="55"/>
      <c r="AV60" s="9"/>
    </row>
    <row r="61" spans="1:48" ht="76.5" customHeight="1">
      <c r="A61" s="367"/>
      <c r="B61" s="367"/>
      <c r="C61" s="367"/>
      <c r="D61" s="63" t="s">
        <v>28</v>
      </c>
      <c r="E61" s="204">
        <f>I61+L61+O61+R61+U61+X61+AA61+AD61+AG61+AJ61+AM61+AP61</f>
        <v>150</v>
      </c>
      <c r="F61" s="204">
        <f>J61+M61+P61+S61+V61+Y61+AB61+AE61+AH61+AK61+AN61+AQ61</f>
        <v>0</v>
      </c>
      <c r="G61" s="291"/>
      <c r="H61" s="204"/>
      <c r="I61" s="205"/>
      <c r="J61" s="205"/>
      <c r="K61" s="205"/>
      <c r="L61" s="200"/>
      <c r="M61" s="200"/>
      <c r="N61" s="200"/>
      <c r="O61" s="205"/>
      <c r="P61" s="205"/>
      <c r="Q61" s="205"/>
      <c r="R61" s="200"/>
      <c r="S61" s="200"/>
      <c r="T61" s="200"/>
      <c r="U61" s="205"/>
      <c r="V61" s="205"/>
      <c r="W61" s="205"/>
      <c r="X61" s="200"/>
      <c r="Y61" s="200"/>
      <c r="Z61" s="200"/>
      <c r="AA61" s="205"/>
      <c r="AB61" s="205"/>
      <c r="AC61" s="205"/>
      <c r="AD61" s="200"/>
      <c r="AE61" s="200"/>
      <c r="AF61" s="200"/>
      <c r="AG61" s="205"/>
      <c r="AH61" s="205"/>
      <c r="AI61" s="205"/>
      <c r="AJ61" s="200"/>
      <c r="AK61" s="200"/>
      <c r="AL61" s="200"/>
      <c r="AM61" s="205">
        <v>150</v>
      </c>
      <c r="AN61" s="205"/>
      <c r="AO61" s="205"/>
      <c r="AP61" s="200"/>
      <c r="AQ61" s="200"/>
      <c r="AR61" s="200"/>
      <c r="AS61" s="55"/>
      <c r="AT61" s="55"/>
      <c r="AU61" s="55"/>
      <c r="AV61" s="9"/>
    </row>
    <row r="62" spans="1:48" ht="135.75" customHeight="1">
      <c r="A62" s="347" t="s">
        <v>169</v>
      </c>
      <c r="B62" s="382" t="s">
        <v>229</v>
      </c>
      <c r="C62" s="361" t="s">
        <v>96</v>
      </c>
      <c r="D62" s="243" t="s">
        <v>17</v>
      </c>
      <c r="E62" s="259">
        <f t="shared" ref="E62:F64" si="29">E65</f>
        <v>552.1</v>
      </c>
      <c r="F62" s="259">
        <f t="shared" si="29"/>
        <v>1.7849999999999999</v>
      </c>
      <c r="G62" s="289">
        <f>F62/E62*100</f>
        <v>0.32331099438507516</v>
      </c>
      <c r="H62" s="234"/>
      <c r="I62" s="260">
        <f>I63+I64</f>
        <v>0</v>
      </c>
      <c r="J62" s="260">
        <f>J63+J64</f>
        <v>0</v>
      </c>
      <c r="K62" s="234"/>
      <c r="L62" s="260">
        <f>L63+L64</f>
        <v>0</v>
      </c>
      <c r="M62" s="260">
        <f>M63+M64</f>
        <v>0</v>
      </c>
      <c r="N62" s="234"/>
      <c r="O62" s="260">
        <f>O63+O64</f>
        <v>0</v>
      </c>
      <c r="P62" s="260">
        <f>P63+P64</f>
        <v>0</v>
      </c>
      <c r="Q62" s="234"/>
      <c r="R62" s="260">
        <f>R63+R64</f>
        <v>0</v>
      </c>
      <c r="S62" s="260">
        <f>S63+S64</f>
        <v>0</v>
      </c>
      <c r="T62" s="234"/>
      <c r="U62" s="260">
        <f>U64+U63</f>
        <v>0</v>
      </c>
      <c r="V62" s="260">
        <f>V63+V64</f>
        <v>0</v>
      </c>
      <c r="W62" s="234"/>
      <c r="X62" s="260">
        <f>X63+X64</f>
        <v>35.699999999999996</v>
      </c>
      <c r="Y62" s="260">
        <f>Y63+Y64</f>
        <v>0</v>
      </c>
      <c r="Z62" s="234"/>
      <c r="AA62" s="260">
        <f>AA63+AA64</f>
        <v>0</v>
      </c>
      <c r="AB62" s="260">
        <f>AB63+AB64</f>
        <v>1.7849999999999999</v>
      </c>
      <c r="AC62" s="234"/>
      <c r="AD62" s="260">
        <f>AD63+AD64</f>
        <v>0</v>
      </c>
      <c r="AE62" s="260">
        <f>AE63+AE64</f>
        <v>0</v>
      </c>
      <c r="AF62" s="234"/>
      <c r="AG62" s="260">
        <f>AG63+AG64</f>
        <v>0</v>
      </c>
      <c r="AH62" s="260">
        <f>AH63+AH64</f>
        <v>0</v>
      </c>
      <c r="AI62" s="234"/>
      <c r="AJ62" s="260">
        <f>AJ63+AJ64</f>
        <v>0</v>
      </c>
      <c r="AK62" s="260">
        <f>AK63+AK64</f>
        <v>0</v>
      </c>
      <c r="AL62" s="234"/>
      <c r="AM62" s="260">
        <f>AM63+AM64</f>
        <v>0</v>
      </c>
      <c r="AN62" s="260">
        <f>AN63+AN64</f>
        <v>0</v>
      </c>
      <c r="AO62" s="234"/>
      <c r="AP62" s="260">
        <f>AP63+AP64</f>
        <v>516.4</v>
      </c>
      <c r="AQ62" s="260">
        <f>AQ63+AQ64</f>
        <v>0</v>
      </c>
      <c r="AR62" s="234"/>
      <c r="AS62" s="55"/>
      <c r="AT62" s="55"/>
      <c r="AU62" s="55"/>
      <c r="AV62" s="298"/>
    </row>
    <row r="63" spans="1:48" ht="123" customHeight="1">
      <c r="A63" s="348"/>
      <c r="B63" s="383"/>
      <c r="C63" s="362"/>
      <c r="D63" s="244" t="s">
        <v>19</v>
      </c>
      <c r="E63" s="261">
        <f t="shared" si="29"/>
        <v>482.1</v>
      </c>
      <c r="F63" s="261">
        <f t="shared" si="29"/>
        <v>0</v>
      </c>
      <c r="G63" s="289">
        <f>F63/E63*100</f>
        <v>0</v>
      </c>
      <c r="H63" s="234"/>
      <c r="I63" s="262">
        <f>I66</f>
        <v>0</v>
      </c>
      <c r="J63" s="262">
        <f>J66</f>
        <v>0</v>
      </c>
      <c r="K63" s="234"/>
      <c r="L63" s="262">
        <f>L66</f>
        <v>0</v>
      </c>
      <c r="M63" s="262">
        <f>M66</f>
        <v>0</v>
      </c>
      <c r="N63" s="234"/>
      <c r="O63" s="262">
        <f>O66</f>
        <v>0</v>
      </c>
      <c r="P63" s="262">
        <f>P66</f>
        <v>0</v>
      </c>
      <c r="Q63" s="234"/>
      <c r="R63" s="262">
        <f>R66</f>
        <v>0</v>
      </c>
      <c r="S63" s="262">
        <f>S66</f>
        <v>0</v>
      </c>
      <c r="T63" s="234"/>
      <c r="U63" s="262">
        <f>U66</f>
        <v>0</v>
      </c>
      <c r="V63" s="262">
        <f>V66</f>
        <v>0</v>
      </c>
      <c r="W63" s="234"/>
      <c r="X63" s="262">
        <f>X66</f>
        <v>33.914999999999999</v>
      </c>
      <c r="Y63" s="262">
        <f>Y66</f>
        <v>0</v>
      </c>
      <c r="Z63" s="234"/>
      <c r="AA63" s="262">
        <f>AA66</f>
        <v>0</v>
      </c>
      <c r="AB63" s="262">
        <f>AB66</f>
        <v>0</v>
      </c>
      <c r="AC63" s="234"/>
      <c r="AD63" s="262">
        <f>AD66</f>
        <v>0</v>
      </c>
      <c r="AE63" s="262">
        <f>AE66</f>
        <v>0</v>
      </c>
      <c r="AF63" s="234"/>
      <c r="AG63" s="262">
        <f>AG66</f>
        <v>0</v>
      </c>
      <c r="AH63" s="262">
        <f>AH66</f>
        <v>0</v>
      </c>
      <c r="AI63" s="234"/>
      <c r="AJ63" s="262">
        <f>AJ66</f>
        <v>0</v>
      </c>
      <c r="AK63" s="262">
        <f>AK66</f>
        <v>0</v>
      </c>
      <c r="AL63" s="234"/>
      <c r="AM63" s="262">
        <f>AM66</f>
        <v>0</v>
      </c>
      <c r="AN63" s="262">
        <f>AN66</f>
        <v>0</v>
      </c>
      <c r="AO63" s="234"/>
      <c r="AP63" s="262">
        <f>AP66</f>
        <v>448.185</v>
      </c>
      <c r="AQ63" s="262">
        <f>AQ66</f>
        <v>0</v>
      </c>
      <c r="AR63" s="234"/>
      <c r="AS63" s="55"/>
      <c r="AT63" s="55"/>
      <c r="AU63" s="55"/>
      <c r="AV63" s="298"/>
    </row>
    <row r="64" spans="1:48" ht="155.25" customHeight="1">
      <c r="A64" s="349"/>
      <c r="B64" s="384"/>
      <c r="C64" s="363"/>
      <c r="D64" s="244" t="s">
        <v>28</v>
      </c>
      <c r="E64" s="261">
        <f t="shared" si="29"/>
        <v>70</v>
      </c>
      <c r="F64" s="261">
        <f t="shared" si="29"/>
        <v>1.7849999999999999</v>
      </c>
      <c r="G64" s="289">
        <f>F64/E64*100</f>
        <v>2.5499999999999998</v>
      </c>
      <c r="H64" s="234"/>
      <c r="I64" s="262">
        <f>I67</f>
        <v>0</v>
      </c>
      <c r="J64" s="262">
        <f>J67</f>
        <v>0</v>
      </c>
      <c r="K64" s="234"/>
      <c r="L64" s="262">
        <f>L67</f>
        <v>0</v>
      </c>
      <c r="M64" s="262">
        <f>M67</f>
        <v>0</v>
      </c>
      <c r="N64" s="234"/>
      <c r="O64" s="262">
        <f>O67</f>
        <v>0</v>
      </c>
      <c r="P64" s="262">
        <f>P67</f>
        <v>0</v>
      </c>
      <c r="Q64" s="234"/>
      <c r="R64" s="262">
        <f>R67</f>
        <v>0</v>
      </c>
      <c r="S64" s="262">
        <f>S67</f>
        <v>0</v>
      </c>
      <c r="T64" s="234"/>
      <c r="U64" s="262">
        <f>U67</f>
        <v>0</v>
      </c>
      <c r="V64" s="262">
        <f>V67</f>
        <v>0</v>
      </c>
      <c r="W64" s="234"/>
      <c r="X64" s="262">
        <f>X67</f>
        <v>1.7849999999999999</v>
      </c>
      <c r="Y64" s="262">
        <f>Y67</f>
        <v>0</v>
      </c>
      <c r="Z64" s="234"/>
      <c r="AA64" s="262">
        <f>AA67</f>
        <v>0</v>
      </c>
      <c r="AB64" s="262">
        <f>AB67</f>
        <v>1.7849999999999999</v>
      </c>
      <c r="AC64" s="234"/>
      <c r="AD64" s="262">
        <f>AD67</f>
        <v>0</v>
      </c>
      <c r="AE64" s="262">
        <f>AE67</f>
        <v>0</v>
      </c>
      <c r="AF64" s="234"/>
      <c r="AG64" s="262">
        <f>AG67</f>
        <v>0</v>
      </c>
      <c r="AH64" s="262">
        <f>AH67</f>
        <v>0</v>
      </c>
      <c r="AI64" s="234"/>
      <c r="AJ64" s="262">
        <f>AJ67</f>
        <v>0</v>
      </c>
      <c r="AK64" s="262">
        <f>AK67</f>
        <v>0</v>
      </c>
      <c r="AL64" s="234"/>
      <c r="AM64" s="262">
        <f>AM67</f>
        <v>0</v>
      </c>
      <c r="AN64" s="262">
        <f>AN67</f>
        <v>0</v>
      </c>
      <c r="AO64" s="234"/>
      <c r="AP64" s="262">
        <f>AP67</f>
        <v>68.215000000000003</v>
      </c>
      <c r="AQ64" s="262">
        <f>AQ67</f>
        <v>0</v>
      </c>
      <c r="AR64" s="234"/>
      <c r="AS64" s="55"/>
      <c r="AT64" s="55"/>
      <c r="AU64" s="55"/>
      <c r="AV64" s="298"/>
    </row>
    <row r="65" spans="1:48" ht="60" customHeight="1">
      <c r="A65" s="328" t="s">
        <v>217</v>
      </c>
      <c r="B65" s="328" t="s">
        <v>215</v>
      </c>
      <c r="C65" s="328" t="s">
        <v>96</v>
      </c>
      <c r="D65" s="80" t="s">
        <v>17</v>
      </c>
      <c r="E65" s="263">
        <f>E66+E67</f>
        <v>552.1</v>
      </c>
      <c r="F65" s="263">
        <f>F66+F67</f>
        <v>1.7849999999999999</v>
      </c>
      <c r="G65" s="293"/>
      <c r="H65" s="264"/>
      <c r="I65" s="203"/>
      <c r="J65" s="203"/>
      <c r="K65" s="202"/>
      <c r="L65" s="203"/>
      <c r="M65" s="203"/>
      <c r="N65" s="202"/>
      <c r="O65" s="203"/>
      <c r="P65" s="203"/>
      <c r="Q65" s="202"/>
      <c r="R65" s="203"/>
      <c r="S65" s="203"/>
      <c r="T65" s="202"/>
      <c r="U65" s="203">
        <f>U66+U67</f>
        <v>0</v>
      </c>
      <c r="V65" s="203"/>
      <c r="W65" s="202"/>
      <c r="X65" s="203">
        <f>X66+X67</f>
        <v>35.699999999999996</v>
      </c>
      <c r="Y65" s="203"/>
      <c r="Z65" s="202"/>
      <c r="AA65" s="203"/>
      <c r="AB65" s="203">
        <f>AB66+AB67</f>
        <v>1.7849999999999999</v>
      </c>
      <c r="AC65" s="202"/>
      <c r="AD65" s="203">
        <f>AD66+AD67</f>
        <v>0</v>
      </c>
      <c r="AE65" s="203"/>
      <c r="AF65" s="202"/>
      <c r="AG65" s="203"/>
      <c r="AH65" s="203"/>
      <c r="AI65" s="202"/>
      <c r="AJ65" s="203"/>
      <c r="AK65" s="203"/>
      <c r="AL65" s="202"/>
      <c r="AM65" s="203">
        <f>AM66+AM67</f>
        <v>0</v>
      </c>
      <c r="AN65" s="203"/>
      <c r="AO65" s="202"/>
      <c r="AP65" s="203">
        <f>AP66+AP67</f>
        <v>516.4</v>
      </c>
      <c r="AQ65" s="203"/>
      <c r="AR65" s="202"/>
      <c r="AS65" s="55"/>
      <c r="AT65" s="55"/>
      <c r="AU65" s="55"/>
      <c r="AV65" s="298"/>
    </row>
    <row r="66" spans="1:48" ht="144" customHeight="1">
      <c r="A66" s="329"/>
      <c r="B66" s="329"/>
      <c r="C66" s="329"/>
      <c r="D66" s="63" t="s">
        <v>19</v>
      </c>
      <c r="E66" s="204">
        <f>I66+L66+O66+R66+U66+X66+AA66+AD66+AG66+AJ66+AM66+AP66</f>
        <v>482.1</v>
      </c>
      <c r="F66" s="204">
        <f>J66+M66+P66+S66+V66+Y66+AB66+AE66+AH66+AK66+AN66+AQ66</f>
        <v>0</v>
      </c>
      <c r="G66" s="291"/>
      <c r="H66" s="204"/>
      <c r="I66" s="205"/>
      <c r="J66" s="205"/>
      <c r="K66" s="205"/>
      <c r="L66" s="200"/>
      <c r="M66" s="200"/>
      <c r="N66" s="200"/>
      <c r="O66" s="205"/>
      <c r="P66" s="205"/>
      <c r="Q66" s="205"/>
      <c r="R66" s="200"/>
      <c r="S66" s="200"/>
      <c r="T66" s="200"/>
      <c r="U66" s="205"/>
      <c r="V66" s="205"/>
      <c r="W66" s="205"/>
      <c r="X66" s="200">
        <v>33.914999999999999</v>
      </c>
      <c r="Y66" s="200"/>
      <c r="Z66" s="200"/>
      <c r="AA66" s="205"/>
      <c r="AB66" s="205"/>
      <c r="AC66" s="205"/>
      <c r="AD66" s="200"/>
      <c r="AE66" s="200"/>
      <c r="AF66" s="200"/>
      <c r="AG66" s="205"/>
      <c r="AH66" s="205"/>
      <c r="AI66" s="205"/>
      <c r="AJ66" s="200"/>
      <c r="AK66" s="200"/>
      <c r="AL66" s="200"/>
      <c r="AM66" s="205"/>
      <c r="AN66" s="205"/>
      <c r="AO66" s="205"/>
      <c r="AP66" s="200">
        <v>448.185</v>
      </c>
      <c r="AQ66" s="200"/>
      <c r="AR66" s="200"/>
      <c r="AS66" s="55"/>
      <c r="AT66" s="55"/>
      <c r="AU66" s="55"/>
      <c r="AV66" s="298"/>
    </row>
    <row r="67" spans="1:48" ht="78.75" customHeight="1">
      <c r="A67" s="367"/>
      <c r="B67" s="367"/>
      <c r="C67" s="367"/>
      <c r="D67" s="63" t="s">
        <v>28</v>
      </c>
      <c r="E67" s="204">
        <f>I67+L67+O67+R67+U67+X67+AA67+AD67+AG67+AJ67+AM67+AP67</f>
        <v>70</v>
      </c>
      <c r="F67" s="204">
        <f>J67+M67+P67+S67+V67+Y67+AB67+AE67+AH67+AK67+AN67+AQ67</f>
        <v>1.7849999999999999</v>
      </c>
      <c r="G67" s="291"/>
      <c r="H67" s="204"/>
      <c r="I67" s="205"/>
      <c r="J67" s="205"/>
      <c r="K67" s="205"/>
      <c r="L67" s="200"/>
      <c r="M67" s="200"/>
      <c r="N67" s="200"/>
      <c r="O67" s="205"/>
      <c r="P67" s="205"/>
      <c r="Q67" s="205"/>
      <c r="R67" s="200"/>
      <c r="S67" s="200"/>
      <c r="T67" s="200"/>
      <c r="U67" s="205"/>
      <c r="V67" s="205"/>
      <c r="W67" s="205"/>
      <c r="X67" s="200">
        <v>1.7849999999999999</v>
      </c>
      <c r="Y67" s="200"/>
      <c r="Z67" s="200"/>
      <c r="AA67" s="205"/>
      <c r="AB67" s="205">
        <v>1.7849999999999999</v>
      </c>
      <c r="AC67" s="205"/>
      <c r="AD67" s="200"/>
      <c r="AE67" s="200"/>
      <c r="AF67" s="200"/>
      <c r="AG67" s="205"/>
      <c r="AH67" s="205"/>
      <c r="AI67" s="205"/>
      <c r="AJ67" s="200"/>
      <c r="AK67" s="200"/>
      <c r="AL67" s="200"/>
      <c r="AM67" s="205"/>
      <c r="AN67" s="205"/>
      <c r="AO67" s="205"/>
      <c r="AP67" s="200">
        <v>68.215000000000003</v>
      </c>
      <c r="AQ67" s="200"/>
      <c r="AR67" s="200"/>
      <c r="AS67" s="55"/>
      <c r="AT67" s="55"/>
      <c r="AU67" s="55"/>
      <c r="AV67" s="298"/>
    </row>
    <row r="68" spans="1:48" ht="54" customHeight="1">
      <c r="A68" s="355" t="s">
        <v>170</v>
      </c>
      <c r="B68" s="382" t="s">
        <v>218</v>
      </c>
      <c r="C68" s="361" t="s">
        <v>96</v>
      </c>
      <c r="D68" s="245" t="s">
        <v>17</v>
      </c>
      <c r="E68" s="267">
        <f t="shared" ref="E68:F70" si="30">E71+E74+E77+E83+E86+E89</f>
        <v>2100</v>
      </c>
      <c r="F68" s="267">
        <f t="shared" si="30"/>
        <v>662.2059999999999</v>
      </c>
      <c r="G68" s="292">
        <f>F68/E68*100</f>
        <v>31.533619047619045</v>
      </c>
      <c r="H68" s="266"/>
      <c r="I68" s="268">
        <f t="shared" ref="I68:J70" si="31">I71+I74+I77+I83+I86+I89</f>
        <v>0</v>
      </c>
      <c r="J68" s="268">
        <f t="shared" si="31"/>
        <v>0</v>
      </c>
      <c r="K68" s="234"/>
      <c r="L68" s="268">
        <f t="shared" ref="L68:M70" si="32">L71+L74+L77+L83+L86+L89</f>
        <v>0</v>
      </c>
      <c r="M68" s="268">
        <f t="shared" si="32"/>
        <v>0</v>
      </c>
      <c r="N68" s="234"/>
      <c r="O68" s="268">
        <f>O71+O74+O77+O83+O86+O89</f>
        <v>418.31999999999994</v>
      </c>
      <c r="P68" s="268">
        <f t="shared" ref="O68:P70" si="33">P71+P74+P77+P83+P86+P89</f>
        <v>418.31999999999994</v>
      </c>
      <c r="Q68" s="299">
        <f>P68/O68*100</f>
        <v>100</v>
      </c>
      <c r="R68" s="268">
        <f t="shared" ref="R68:S70" si="34">R71+R74+R77+R83+R86+R89</f>
        <v>0</v>
      </c>
      <c r="S68" s="268">
        <f t="shared" si="34"/>
        <v>0</v>
      </c>
      <c r="T68" s="234"/>
      <c r="U68" s="268">
        <f t="shared" ref="U68:V70" si="35">U71+U74+U77+U83+U86+U89</f>
        <v>0</v>
      </c>
      <c r="V68" s="268">
        <f t="shared" si="35"/>
        <v>0</v>
      </c>
      <c r="W68" s="234"/>
      <c r="X68" s="268">
        <f t="shared" ref="X68:Y70" si="36">X71+X74+X77+X83+X86+X89</f>
        <v>453.596</v>
      </c>
      <c r="Y68" s="268">
        <f t="shared" si="36"/>
        <v>0</v>
      </c>
      <c r="Z68" s="234"/>
      <c r="AA68" s="268">
        <f t="shared" ref="AA68:AB70" si="37">AA71+AA74+AA77+AA83+AA86+AA89</f>
        <v>0</v>
      </c>
      <c r="AB68" s="268">
        <f t="shared" si="37"/>
        <v>243.88600000000002</v>
      </c>
      <c r="AC68" s="234"/>
      <c r="AD68" s="268">
        <f t="shared" ref="AD68:AE70" si="38">AD71+AD74+AD77+AD83+AD86+AD89</f>
        <v>270.18</v>
      </c>
      <c r="AE68" s="268">
        <f t="shared" si="38"/>
        <v>0</v>
      </c>
      <c r="AF68" s="234"/>
      <c r="AG68" s="268">
        <f t="shared" ref="AG68:AH70" si="39">AG71+AG74+AG77+AG83+AG86+AG89</f>
        <v>145.90100000000001</v>
      </c>
      <c r="AH68" s="268">
        <f t="shared" si="39"/>
        <v>0</v>
      </c>
      <c r="AI68" s="234"/>
      <c r="AJ68" s="268">
        <f t="shared" ref="AJ68:AK70" si="40">AJ71+AJ74+AJ77+AJ83+AJ86+AJ89</f>
        <v>0</v>
      </c>
      <c r="AK68" s="268">
        <f t="shared" si="40"/>
        <v>0</v>
      </c>
      <c r="AL68" s="234"/>
      <c r="AM68" s="268">
        <f t="shared" ref="AM68:AN70" si="41">AM71+AM74+AM77+AM83+AM86+AM89</f>
        <v>585.03499999999997</v>
      </c>
      <c r="AN68" s="268">
        <f t="shared" si="41"/>
        <v>0</v>
      </c>
      <c r="AO68" s="234"/>
      <c r="AP68" s="268">
        <f t="shared" ref="AP68:AQ70" si="42">AP71+AP74+AP77+AP83+AP86+AP89</f>
        <v>226.96800000000002</v>
      </c>
      <c r="AQ68" s="268">
        <f t="shared" si="42"/>
        <v>0</v>
      </c>
      <c r="AR68" s="234"/>
      <c r="AS68" s="55"/>
      <c r="AT68" s="55"/>
      <c r="AU68" s="55"/>
      <c r="AV68" s="298"/>
    </row>
    <row r="69" spans="1:48" ht="65.25" customHeight="1">
      <c r="A69" s="356"/>
      <c r="B69" s="383"/>
      <c r="C69" s="362"/>
      <c r="D69" s="244" t="s">
        <v>19</v>
      </c>
      <c r="E69" s="249">
        <f t="shared" si="30"/>
        <v>0</v>
      </c>
      <c r="F69" s="249">
        <f t="shared" si="30"/>
        <v>0</v>
      </c>
      <c r="G69" s="289" t="e">
        <f>F69/E69*100</f>
        <v>#DIV/0!</v>
      </c>
      <c r="H69" s="234"/>
      <c r="I69" s="234">
        <f t="shared" si="31"/>
        <v>0</v>
      </c>
      <c r="J69" s="234">
        <f t="shared" si="31"/>
        <v>0</v>
      </c>
      <c r="K69" s="234"/>
      <c r="L69" s="234">
        <f t="shared" si="32"/>
        <v>0</v>
      </c>
      <c r="M69" s="234">
        <f t="shared" si="32"/>
        <v>0</v>
      </c>
      <c r="N69" s="234"/>
      <c r="O69" s="234">
        <f t="shared" si="33"/>
        <v>0</v>
      </c>
      <c r="P69" s="234">
        <f t="shared" si="33"/>
        <v>0</v>
      </c>
      <c r="Q69" s="299"/>
      <c r="R69" s="234">
        <f t="shared" si="34"/>
        <v>0</v>
      </c>
      <c r="S69" s="234">
        <f t="shared" si="34"/>
        <v>0</v>
      </c>
      <c r="T69" s="234"/>
      <c r="U69" s="234">
        <f t="shared" si="35"/>
        <v>0</v>
      </c>
      <c r="V69" s="234">
        <f t="shared" si="35"/>
        <v>0</v>
      </c>
      <c r="W69" s="234"/>
      <c r="X69" s="234">
        <f t="shared" si="36"/>
        <v>0</v>
      </c>
      <c r="Y69" s="234">
        <f t="shared" si="36"/>
        <v>0</v>
      </c>
      <c r="Z69" s="234"/>
      <c r="AA69" s="234">
        <f t="shared" si="37"/>
        <v>0</v>
      </c>
      <c r="AB69" s="234">
        <f t="shared" si="37"/>
        <v>0</v>
      </c>
      <c r="AC69" s="234"/>
      <c r="AD69" s="234">
        <f t="shared" si="38"/>
        <v>0</v>
      </c>
      <c r="AE69" s="234">
        <f t="shared" si="38"/>
        <v>0</v>
      </c>
      <c r="AF69" s="234"/>
      <c r="AG69" s="234">
        <f t="shared" si="39"/>
        <v>0</v>
      </c>
      <c r="AH69" s="234">
        <f t="shared" si="39"/>
        <v>0</v>
      </c>
      <c r="AI69" s="234"/>
      <c r="AJ69" s="234">
        <f t="shared" si="40"/>
        <v>0</v>
      </c>
      <c r="AK69" s="234">
        <f t="shared" si="40"/>
        <v>0</v>
      </c>
      <c r="AL69" s="234"/>
      <c r="AM69" s="234">
        <f t="shared" si="41"/>
        <v>0</v>
      </c>
      <c r="AN69" s="234">
        <f t="shared" si="41"/>
        <v>0</v>
      </c>
      <c r="AO69" s="234"/>
      <c r="AP69" s="234">
        <f t="shared" si="42"/>
        <v>0</v>
      </c>
      <c r="AQ69" s="234">
        <f t="shared" si="42"/>
        <v>0</v>
      </c>
      <c r="AR69" s="234"/>
      <c r="AS69" s="55"/>
      <c r="AT69" s="55"/>
      <c r="AU69" s="55"/>
      <c r="AV69" s="9"/>
    </row>
    <row r="70" spans="1:48" ht="81.75" customHeight="1">
      <c r="A70" s="356"/>
      <c r="B70" s="384"/>
      <c r="C70" s="362"/>
      <c r="D70" s="244" t="s">
        <v>28</v>
      </c>
      <c r="E70" s="249">
        <f t="shared" si="30"/>
        <v>2100</v>
      </c>
      <c r="F70" s="249">
        <f t="shared" si="30"/>
        <v>662.2059999999999</v>
      </c>
      <c r="G70" s="289">
        <f>F70/E70*100</f>
        <v>31.533619047619045</v>
      </c>
      <c r="H70" s="234"/>
      <c r="I70" s="234">
        <f t="shared" si="31"/>
        <v>0</v>
      </c>
      <c r="J70" s="234">
        <f t="shared" si="31"/>
        <v>0</v>
      </c>
      <c r="K70" s="234"/>
      <c r="L70" s="234">
        <f t="shared" si="32"/>
        <v>0</v>
      </c>
      <c r="M70" s="234">
        <f t="shared" si="32"/>
        <v>0</v>
      </c>
      <c r="N70" s="234"/>
      <c r="O70" s="234">
        <f t="shared" si="33"/>
        <v>418.31999999999994</v>
      </c>
      <c r="P70" s="234">
        <f t="shared" si="33"/>
        <v>418.31999999999994</v>
      </c>
      <c r="Q70" s="299">
        <f t="shared" ref="Q70:Q71" si="43">P70/O70*100</f>
        <v>100</v>
      </c>
      <c r="R70" s="234">
        <f t="shared" si="34"/>
        <v>0</v>
      </c>
      <c r="S70" s="234">
        <f t="shared" si="34"/>
        <v>0</v>
      </c>
      <c r="T70" s="234"/>
      <c r="U70" s="234">
        <f t="shared" si="35"/>
        <v>0</v>
      </c>
      <c r="V70" s="234">
        <f t="shared" si="35"/>
        <v>0</v>
      </c>
      <c r="W70" s="234"/>
      <c r="X70" s="234">
        <f t="shared" si="36"/>
        <v>453.596</v>
      </c>
      <c r="Y70" s="234">
        <f t="shared" si="36"/>
        <v>0</v>
      </c>
      <c r="Z70" s="234"/>
      <c r="AA70" s="234">
        <f t="shared" si="37"/>
        <v>0</v>
      </c>
      <c r="AB70" s="234">
        <f t="shared" si="37"/>
        <v>243.88600000000002</v>
      </c>
      <c r="AC70" s="234"/>
      <c r="AD70" s="234">
        <f t="shared" si="38"/>
        <v>270.18</v>
      </c>
      <c r="AE70" s="234">
        <f t="shared" si="38"/>
        <v>0</v>
      </c>
      <c r="AF70" s="234"/>
      <c r="AG70" s="234">
        <f t="shared" si="39"/>
        <v>145.90100000000001</v>
      </c>
      <c r="AH70" s="234">
        <f t="shared" si="39"/>
        <v>0</v>
      </c>
      <c r="AI70" s="234"/>
      <c r="AJ70" s="234">
        <f t="shared" si="40"/>
        <v>0</v>
      </c>
      <c r="AK70" s="234">
        <f t="shared" si="40"/>
        <v>0</v>
      </c>
      <c r="AL70" s="234"/>
      <c r="AM70" s="234">
        <f t="shared" si="41"/>
        <v>585.03499999999997</v>
      </c>
      <c r="AN70" s="234">
        <f t="shared" si="41"/>
        <v>0</v>
      </c>
      <c r="AO70" s="234"/>
      <c r="AP70" s="234">
        <f t="shared" si="42"/>
        <v>226.96800000000002</v>
      </c>
      <c r="AQ70" s="234">
        <f t="shared" si="42"/>
        <v>0</v>
      </c>
      <c r="AR70" s="234"/>
      <c r="AS70" s="55"/>
      <c r="AT70" s="55"/>
      <c r="AU70" s="55"/>
      <c r="AV70" s="9"/>
    </row>
    <row r="71" spans="1:48" ht="82.5" customHeight="1">
      <c r="A71" s="326" t="s">
        <v>230</v>
      </c>
      <c r="B71" s="328" t="s">
        <v>86</v>
      </c>
      <c r="C71" s="328" t="s">
        <v>96</v>
      </c>
      <c r="D71" s="80" t="s">
        <v>17</v>
      </c>
      <c r="E71" s="264">
        <f>E72+E73</f>
        <v>1000</v>
      </c>
      <c r="F71" s="264">
        <f>F72+F73</f>
        <v>278.18399999999997</v>
      </c>
      <c r="G71" s="303">
        <f>F71/E71*100</f>
        <v>27.818399999999997</v>
      </c>
      <c r="H71" s="203"/>
      <c r="I71" s="203"/>
      <c r="J71" s="203"/>
      <c r="K71" s="202"/>
      <c r="L71" s="203">
        <f>L72+L73</f>
        <v>0</v>
      </c>
      <c r="M71" s="203">
        <f>M72+M73</f>
        <v>0</v>
      </c>
      <c r="N71" s="202"/>
      <c r="O71" s="203">
        <f>O72+O73</f>
        <v>177.71899999999999</v>
      </c>
      <c r="P71" s="203">
        <f>P72+P73</f>
        <v>177.71899999999999</v>
      </c>
      <c r="Q71" s="301">
        <f t="shared" si="43"/>
        <v>100</v>
      </c>
      <c r="R71" s="203">
        <f>R72+R73</f>
        <v>0</v>
      </c>
      <c r="S71" s="203">
        <f>S72+S73</f>
        <v>0</v>
      </c>
      <c r="T71" s="202"/>
      <c r="U71" s="203">
        <f>U72+U73</f>
        <v>0</v>
      </c>
      <c r="V71" s="203">
        <f>V72+V73</f>
        <v>0</v>
      </c>
      <c r="W71" s="202"/>
      <c r="X71" s="203">
        <f>X72+X73</f>
        <v>165.17500000000001</v>
      </c>
      <c r="Y71" s="203">
        <f>Y72+Y73</f>
        <v>0</v>
      </c>
      <c r="Z71" s="202"/>
      <c r="AA71" s="203">
        <f>AA72+AA73</f>
        <v>0</v>
      </c>
      <c r="AB71" s="203">
        <f>AB72+AB73</f>
        <v>100.465</v>
      </c>
      <c r="AC71" s="202"/>
      <c r="AD71" s="203">
        <f>AD72+AD73</f>
        <v>178</v>
      </c>
      <c r="AE71" s="203">
        <f>AE72+AE73</f>
        <v>0</v>
      </c>
      <c r="AF71" s="202"/>
      <c r="AG71" s="203">
        <f>AG72+AG73</f>
        <v>25.901</v>
      </c>
      <c r="AH71" s="203">
        <f>AH72+AH73</f>
        <v>0</v>
      </c>
      <c r="AI71" s="202"/>
      <c r="AJ71" s="203">
        <f>AJ72+AJ73</f>
        <v>0</v>
      </c>
      <c r="AK71" s="203">
        <f>AK72+AK73</f>
        <v>0</v>
      </c>
      <c r="AL71" s="202"/>
      <c r="AM71" s="203">
        <f>AM72+AM73</f>
        <v>453.20499999999998</v>
      </c>
      <c r="AN71" s="203">
        <f>AN72+AN73</f>
        <v>0</v>
      </c>
      <c r="AO71" s="202"/>
      <c r="AP71" s="203">
        <f>AP72+AP73</f>
        <v>0</v>
      </c>
      <c r="AQ71" s="203">
        <f>AQ72+AQ73</f>
        <v>0</v>
      </c>
      <c r="AR71" s="202"/>
      <c r="AS71" s="55"/>
      <c r="AT71" s="55"/>
      <c r="AU71" s="55"/>
      <c r="AV71" s="298"/>
    </row>
    <row r="72" spans="1:48" ht="111" customHeight="1">
      <c r="A72" s="327"/>
      <c r="B72" s="329"/>
      <c r="C72" s="329"/>
      <c r="D72" s="63" t="s">
        <v>19</v>
      </c>
      <c r="E72" s="204">
        <f t="shared" ref="E72:E73" si="44">I72+L72+O72+R72+U72+X72+AA72+AD72+AG72+AJ72+AM72+AP72</f>
        <v>0</v>
      </c>
      <c r="F72" s="204">
        <f>J72+M72+P72+S72+V72+Y72+AB72+AE72+AH72+AK72+AN72+AQ72</f>
        <v>0</v>
      </c>
      <c r="G72" s="291" t="e">
        <f t="shared" ref="G72:G76" si="45">F72/E72*100</f>
        <v>#DIV/0!</v>
      </c>
      <c r="H72" s="204"/>
      <c r="I72" s="205"/>
      <c r="J72" s="205"/>
      <c r="K72" s="205"/>
      <c r="L72" s="200"/>
      <c r="M72" s="200"/>
      <c r="N72" s="200"/>
      <c r="O72" s="205"/>
      <c r="P72" s="205"/>
      <c r="Q72" s="205"/>
      <c r="R72" s="200"/>
      <c r="S72" s="200"/>
      <c r="T72" s="200"/>
      <c r="U72" s="205"/>
      <c r="V72" s="205"/>
      <c r="W72" s="205"/>
      <c r="X72" s="200"/>
      <c r="Y72" s="200"/>
      <c r="Z72" s="200"/>
      <c r="AA72" s="205"/>
      <c r="AB72" s="205"/>
      <c r="AC72" s="205"/>
      <c r="AD72" s="200"/>
      <c r="AE72" s="200"/>
      <c r="AF72" s="200"/>
      <c r="AG72" s="205"/>
      <c r="AH72" s="205"/>
      <c r="AI72" s="205"/>
      <c r="AJ72" s="200"/>
      <c r="AK72" s="200"/>
      <c r="AL72" s="200"/>
      <c r="AM72" s="205"/>
      <c r="AN72" s="205"/>
      <c r="AO72" s="205"/>
      <c r="AP72" s="200"/>
      <c r="AQ72" s="200"/>
      <c r="AR72" s="200"/>
      <c r="AS72" s="55"/>
      <c r="AT72" s="55"/>
      <c r="AU72" s="55"/>
      <c r="AV72" s="9"/>
    </row>
    <row r="73" spans="1:48" ht="85.5" customHeight="1">
      <c r="A73" s="327"/>
      <c r="B73" s="329"/>
      <c r="C73" s="329"/>
      <c r="D73" s="63" t="s">
        <v>28</v>
      </c>
      <c r="E73" s="204">
        <f t="shared" si="44"/>
        <v>1000</v>
      </c>
      <c r="F73" s="204">
        <f>J73+M73+P73+S73+V73+Y73+AB73+AE73+AH73+AK73+AN73+AQ73</f>
        <v>278.18399999999997</v>
      </c>
      <c r="G73" s="291">
        <f t="shared" si="45"/>
        <v>27.818399999999997</v>
      </c>
      <c r="H73" s="204"/>
      <c r="I73" s="205"/>
      <c r="J73" s="205"/>
      <c r="K73" s="205"/>
      <c r="L73" s="200"/>
      <c r="M73" s="200"/>
      <c r="N73" s="200"/>
      <c r="O73" s="205">
        <v>177.71899999999999</v>
      </c>
      <c r="P73" s="205">
        <v>177.71899999999999</v>
      </c>
      <c r="Q73" s="302">
        <f>P73/O73*100</f>
        <v>100</v>
      </c>
      <c r="R73" s="200"/>
      <c r="S73" s="200"/>
      <c r="T73" s="200"/>
      <c r="U73" s="205"/>
      <c r="V73" s="205"/>
      <c r="W73" s="205"/>
      <c r="X73" s="200">
        <v>165.17500000000001</v>
      </c>
      <c r="Y73" s="200"/>
      <c r="Z73" s="200"/>
      <c r="AA73" s="205"/>
      <c r="AB73" s="205">
        <v>100.465</v>
      </c>
      <c r="AC73" s="205"/>
      <c r="AD73" s="200">
        <v>178</v>
      </c>
      <c r="AE73" s="200"/>
      <c r="AF73" s="200"/>
      <c r="AG73" s="205">
        <v>25.901</v>
      </c>
      <c r="AH73" s="205"/>
      <c r="AI73" s="205"/>
      <c r="AJ73" s="200"/>
      <c r="AK73" s="200"/>
      <c r="AL73" s="200"/>
      <c r="AM73" s="205">
        <v>453.20499999999998</v>
      </c>
      <c r="AN73" s="205"/>
      <c r="AO73" s="205"/>
      <c r="AP73" s="200"/>
      <c r="AQ73" s="200"/>
      <c r="AR73" s="200"/>
      <c r="AS73" s="55"/>
      <c r="AT73" s="55"/>
      <c r="AU73" s="55"/>
      <c r="AV73" s="298"/>
    </row>
    <row r="74" spans="1:48" ht="60" customHeight="1">
      <c r="A74" s="326" t="s">
        <v>231</v>
      </c>
      <c r="B74" s="328" t="s">
        <v>236</v>
      </c>
      <c r="C74" s="328" t="s">
        <v>96</v>
      </c>
      <c r="D74" s="80" t="s">
        <v>17</v>
      </c>
      <c r="E74" s="264">
        <f>E75+E76</f>
        <v>130</v>
      </c>
      <c r="F74" s="264">
        <f>F75+F76</f>
        <v>20.945</v>
      </c>
      <c r="G74" s="303">
        <f t="shared" si="45"/>
        <v>16.111538461538462</v>
      </c>
      <c r="H74" s="203"/>
      <c r="I74" s="203"/>
      <c r="J74" s="203"/>
      <c r="K74" s="202"/>
      <c r="L74" s="203">
        <f>L75+L76</f>
        <v>0</v>
      </c>
      <c r="M74" s="203">
        <f>M75+M76</f>
        <v>0</v>
      </c>
      <c r="N74" s="202"/>
      <c r="O74" s="203">
        <f>O75+O76</f>
        <v>10.638</v>
      </c>
      <c r="P74" s="203">
        <f>P75+P76</f>
        <v>10.638</v>
      </c>
      <c r="Q74" s="300">
        <f>P74/O74*100</f>
        <v>100</v>
      </c>
      <c r="R74" s="203">
        <f>R75+R76</f>
        <v>0</v>
      </c>
      <c r="S74" s="203">
        <f>S75+S76</f>
        <v>0</v>
      </c>
      <c r="T74" s="202"/>
      <c r="U74" s="203">
        <f>U75+U76</f>
        <v>0</v>
      </c>
      <c r="V74" s="203">
        <f>V75+V76</f>
        <v>0</v>
      </c>
      <c r="W74" s="202"/>
      <c r="X74" s="203">
        <f>X75+X76</f>
        <v>10.307</v>
      </c>
      <c r="Y74" s="203">
        <f>Y75+Y76</f>
        <v>0</v>
      </c>
      <c r="Z74" s="202"/>
      <c r="AA74" s="203">
        <f>AA75+AA76</f>
        <v>0</v>
      </c>
      <c r="AB74" s="203">
        <f>AB75+AB76</f>
        <v>10.307</v>
      </c>
      <c r="AC74" s="202"/>
      <c r="AD74" s="203">
        <f>AD75+AD76</f>
        <v>5.4320000000000004</v>
      </c>
      <c r="AE74" s="203">
        <f>AE75+AE76</f>
        <v>0</v>
      </c>
      <c r="AF74" s="202"/>
      <c r="AG74" s="203">
        <f>AG75+AG76</f>
        <v>0</v>
      </c>
      <c r="AH74" s="203">
        <f>AH75+AH76</f>
        <v>0</v>
      </c>
      <c r="AI74" s="202"/>
      <c r="AJ74" s="203">
        <f>AJ75+AJ76</f>
        <v>0</v>
      </c>
      <c r="AK74" s="203">
        <f>AK75+AK76</f>
        <v>0</v>
      </c>
      <c r="AL74" s="202"/>
      <c r="AM74" s="203">
        <f>AM75+AM76</f>
        <v>11</v>
      </c>
      <c r="AN74" s="203">
        <f>AN75+AN76</f>
        <v>0</v>
      </c>
      <c r="AO74" s="202"/>
      <c r="AP74" s="203">
        <f>AP75+AP76</f>
        <v>92.623000000000005</v>
      </c>
      <c r="AQ74" s="203">
        <f>AQ75+AQ76</f>
        <v>0</v>
      </c>
      <c r="AR74" s="202"/>
      <c r="AS74" s="55"/>
      <c r="AT74" s="55"/>
      <c r="AU74" s="55"/>
      <c r="AV74" s="298"/>
    </row>
    <row r="75" spans="1:48" ht="114" customHeight="1">
      <c r="A75" s="327"/>
      <c r="B75" s="329"/>
      <c r="C75" s="329"/>
      <c r="D75" s="63" t="s">
        <v>19</v>
      </c>
      <c r="E75" s="204">
        <f t="shared" ref="E75:E76" si="46">I75+L75+O75+R75+U75+X75+AA75+AD75+AG75+AJ75+AM75+AP75</f>
        <v>0</v>
      </c>
      <c r="F75" s="204">
        <f>J75+M75+P75+S75+V75+Y75+AB75+AE75+AH75+AK75+AN75+AQ75</f>
        <v>0</v>
      </c>
      <c r="G75" s="291" t="e">
        <f t="shared" si="45"/>
        <v>#DIV/0!</v>
      </c>
      <c r="H75" s="204"/>
      <c r="I75" s="205"/>
      <c r="J75" s="205"/>
      <c r="K75" s="205"/>
      <c r="L75" s="200"/>
      <c r="M75" s="200"/>
      <c r="N75" s="200"/>
      <c r="O75" s="205"/>
      <c r="P75" s="205"/>
      <c r="Q75" s="302" t="e">
        <f t="shared" ref="Q75:Q76" si="47">P75/O75*100</f>
        <v>#DIV/0!</v>
      </c>
      <c r="R75" s="200"/>
      <c r="S75" s="200"/>
      <c r="T75" s="200"/>
      <c r="U75" s="205"/>
      <c r="V75" s="205"/>
      <c r="W75" s="205"/>
      <c r="X75" s="200"/>
      <c r="Y75" s="200"/>
      <c r="Z75" s="200"/>
      <c r="AA75" s="205"/>
      <c r="AB75" s="205"/>
      <c r="AC75" s="205"/>
      <c r="AD75" s="200"/>
      <c r="AE75" s="200"/>
      <c r="AF75" s="200"/>
      <c r="AG75" s="205"/>
      <c r="AH75" s="205"/>
      <c r="AI75" s="205"/>
      <c r="AJ75" s="200"/>
      <c r="AK75" s="200"/>
      <c r="AL75" s="200"/>
      <c r="AM75" s="205"/>
      <c r="AN75" s="205"/>
      <c r="AO75" s="205"/>
      <c r="AP75" s="200"/>
      <c r="AQ75" s="200"/>
      <c r="AR75" s="200"/>
      <c r="AS75" s="55"/>
      <c r="AT75" s="55"/>
      <c r="AU75" s="55"/>
      <c r="AV75" s="9"/>
    </row>
    <row r="76" spans="1:48" ht="78" customHeight="1">
      <c r="A76" s="327"/>
      <c r="B76" s="367"/>
      <c r="C76" s="329"/>
      <c r="D76" s="63" t="s">
        <v>28</v>
      </c>
      <c r="E76" s="204">
        <f t="shared" si="46"/>
        <v>130</v>
      </c>
      <c r="F76" s="204">
        <f>J76+M76+P76+S76+V76+Y76+AB76+AE76+AH76+AK76+AN76+AQ76</f>
        <v>20.945</v>
      </c>
      <c r="G76" s="291">
        <f t="shared" si="45"/>
        <v>16.111538461538462</v>
      </c>
      <c r="H76" s="204"/>
      <c r="I76" s="205"/>
      <c r="J76" s="205"/>
      <c r="K76" s="205"/>
      <c r="L76" s="200"/>
      <c r="M76" s="200"/>
      <c r="N76" s="200"/>
      <c r="O76" s="205">
        <v>10.638</v>
      </c>
      <c r="P76" s="205">
        <v>10.638</v>
      </c>
      <c r="Q76" s="302">
        <f t="shared" si="47"/>
        <v>100</v>
      </c>
      <c r="R76" s="200"/>
      <c r="S76" s="200"/>
      <c r="T76" s="200"/>
      <c r="U76" s="205"/>
      <c r="V76" s="205"/>
      <c r="W76" s="205"/>
      <c r="X76" s="200">
        <v>10.307</v>
      </c>
      <c r="Y76" s="200"/>
      <c r="Z76" s="200"/>
      <c r="AA76" s="205"/>
      <c r="AB76" s="205">
        <v>10.307</v>
      </c>
      <c r="AC76" s="205"/>
      <c r="AD76" s="200">
        <v>5.4320000000000004</v>
      </c>
      <c r="AE76" s="200"/>
      <c r="AF76" s="200"/>
      <c r="AG76" s="205"/>
      <c r="AH76" s="205"/>
      <c r="AI76" s="205"/>
      <c r="AJ76" s="200"/>
      <c r="AK76" s="200"/>
      <c r="AL76" s="200"/>
      <c r="AM76" s="205">
        <v>11</v>
      </c>
      <c r="AN76" s="205"/>
      <c r="AO76" s="205"/>
      <c r="AP76" s="200">
        <v>92.623000000000005</v>
      </c>
      <c r="AQ76" s="200"/>
      <c r="AR76" s="200"/>
      <c r="AS76" s="55"/>
      <c r="AT76" s="55"/>
      <c r="AU76" s="55"/>
      <c r="AV76" s="298"/>
    </row>
    <row r="77" spans="1:48" ht="70.5" customHeight="1">
      <c r="A77" s="326" t="s">
        <v>232</v>
      </c>
      <c r="B77" s="328" t="s">
        <v>237</v>
      </c>
      <c r="C77" s="328" t="s">
        <v>96</v>
      </c>
      <c r="D77" s="80" t="s">
        <v>17</v>
      </c>
      <c r="E77" s="264">
        <f>E78+E79</f>
        <v>700.00000000000011</v>
      </c>
      <c r="F77" s="264">
        <f>F78+F79</f>
        <v>317.42200000000003</v>
      </c>
      <c r="G77" s="303">
        <f>F77/E77*100</f>
        <v>45.345999999999997</v>
      </c>
      <c r="H77" s="203"/>
      <c r="I77" s="203"/>
      <c r="J77" s="203"/>
      <c r="K77" s="202"/>
      <c r="L77" s="203">
        <f>L78+L79</f>
        <v>0</v>
      </c>
      <c r="M77" s="203">
        <f>M78+M79</f>
        <v>0</v>
      </c>
      <c r="N77" s="202"/>
      <c r="O77" s="203">
        <f>O78+O79</f>
        <v>204.30799999999999</v>
      </c>
      <c r="P77" s="203">
        <f>P78+P79</f>
        <v>204.30799999999999</v>
      </c>
      <c r="Q77" s="202">
        <f>P77/O77*100</f>
        <v>100</v>
      </c>
      <c r="R77" s="203">
        <f>R78+R79</f>
        <v>0</v>
      </c>
      <c r="S77" s="203">
        <f>S78+S79</f>
        <v>0</v>
      </c>
      <c r="T77" s="202"/>
      <c r="U77" s="203">
        <f>U78+U79</f>
        <v>0</v>
      </c>
      <c r="V77" s="203">
        <f>V78+V79</f>
        <v>0</v>
      </c>
      <c r="W77" s="202"/>
      <c r="X77" s="203">
        <f>X78+X79</f>
        <v>233.114</v>
      </c>
      <c r="Y77" s="203">
        <f>Y78+Y79</f>
        <v>0</v>
      </c>
      <c r="Z77" s="202"/>
      <c r="AA77" s="203">
        <f>AA78+AA79</f>
        <v>0</v>
      </c>
      <c r="AB77" s="203">
        <f>AB78+AB79</f>
        <v>113.114</v>
      </c>
      <c r="AC77" s="202"/>
      <c r="AD77" s="203">
        <f>AD78+AD79</f>
        <v>66.748000000000005</v>
      </c>
      <c r="AE77" s="203">
        <f>AE78+AE79</f>
        <v>0</v>
      </c>
      <c r="AF77" s="202"/>
      <c r="AG77" s="203">
        <f>AG78+AG79</f>
        <v>120</v>
      </c>
      <c r="AH77" s="203">
        <f>AH78+AH79</f>
        <v>0</v>
      </c>
      <c r="AI77" s="202"/>
      <c r="AJ77" s="203">
        <f>AJ78+AJ79</f>
        <v>0</v>
      </c>
      <c r="AK77" s="203">
        <f>AK78+AK79</f>
        <v>0</v>
      </c>
      <c r="AL77" s="202"/>
      <c r="AM77" s="203">
        <f>AM78+AM79</f>
        <v>75.83</v>
      </c>
      <c r="AN77" s="203">
        <f>AN78+AN79</f>
        <v>0</v>
      </c>
      <c r="AO77" s="202"/>
      <c r="AP77" s="203">
        <f>AP78+AP79</f>
        <v>0</v>
      </c>
      <c r="AQ77" s="203">
        <f>AQ78+AQ79</f>
        <v>0</v>
      </c>
      <c r="AR77" s="202"/>
      <c r="AS77" s="55"/>
      <c r="AT77" s="55"/>
      <c r="AU77" s="55"/>
      <c r="AV77" s="298"/>
    </row>
    <row r="78" spans="1:48" ht="99" customHeight="1">
      <c r="A78" s="327"/>
      <c r="B78" s="329"/>
      <c r="C78" s="329"/>
      <c r="D78" s="63" t="s">
        <v>19</v>
      </c>
      <c r="E78" s="204">
        <f t="shared" ref="E78:E79" si="48">I78+L78+O78+R78+U78+X78+AA78+AD78+AG78+AJ78+AM78+AP78</f>
        <v>0</v>
      </c>
      <c r="F78" s="204">
        <f>J78+M78+P78+S78+V78+Y78+AB78+AE78+AH78+AK78+AN78+AQ78</f>
        <v>0</v>
      </c>
      <c r="G78" s="291" t="e">
        <f t="shared" ref="G78:G91" si="49">F78/E78*100</f>
        <v>#DIV/0!</v>
      </c>
      <c r="H78" s="204"/>
      <c r="I78" s="205"/>
      <c r="J78" s="205"/>
      <c r="K78" s="205"/>
      <c r="L78" s="200"/>
      <c r="M78" s="200"/>
      <c r="N78" s="200"/>
      <c r="O78" s="205"/>
      <c r="P78" s="205"/>
      <c r="Q78" s="205" t="e">
        <f t="shared" ref="Q78:Q79" si="50">P78/O78*100</f>
        <v>#DIV/0!</v>
      </c>
      <c r="R78" s="200"/>
      <c r="S78" s="200"/>
      <c r="T78" s="200"/>
      <c r="U78" s="205"/>
      <c r="V78" s="205"/>
      <c r="W78" s="205"/>
      <c r="X78" s="200"/>
      <c r="Y78" s="200"/>
      <c r="Z78" s="200"/>
      <c r="AA78" s="205"/>
      <c r="AB78" s="205"/>
      <c r="AC78" s="205"/>
      <c r="AD78" s="200"/>
      <c r="AE78" s="200"/>
      <c r="AF78" s="200"/>
      <c r="AG78" s="205"/>
      <c r="AH78" s="205"/>
      <c r="AI78" s="205"/>
      <c r="AJ78" s="200"/>
      <c r="AK78" s="200"/>
      <c r="AL78" s="200"/>
      <c r="AM78" s="205"/>
      <c r="AN78" s="205"/>
      <c r="AO78" s="205"/>
      <c r="AP78" s="200"/>
      <c r="AQ78" s="200"/>
      <c r="AR78" s="200"/>
      <c r="AS78" s="55"/>
      <c r="AT78" s="55"/>
      <c r="AU78" s="55"/>
      <c r="AV78" s="9"/>
    </row>
    <row r="79" spans="1:48" ht="67.5" customHeight="1">
      <c r="A79" s="327"/>
      <c r="B79" s="367"/>
      <c r="C79" s="329"/>
      <c r="D79" s="63" t="s">
        <v>28</v>
      </c>
      <c r="E79" s="204">
        <f t="shared" si="48"/>
        <v>700.00000000000011</v>
      </c>
      <c r="F79" s="204">
        <f>J79+M79+P79+S79+V79+Y79+AB79+AE79+AH79+AK79+AN79+AQ79</f>
        <v>317.42200000000003</v>
      </c>
      <c r="G79" s="291">
        <f t="shared" si="49"/>
        <v>45.345999999999997</v>
      </c>
      <c r="H79" s="204"/>
      <c r="I79" s="205"/>
      <c r="J79" s="205"/>
      <c r="K79" s="205"/>
      <c r="L79" s="200"/>
      <c r="M79" s="200"/>
      <c r="N79" s="200"/>
      <c r="O79" s="205">
        <v>204.30799999999999</v>
      </c>
      <c r="P79" s="205">
        <v>204.30799999999999</v>
      </c>
      <c r="Q79" s="205">
        <f t="shared" si="50"/>
        <v>100</v>
      </c>
      <c r="R79" s="200"/>
      <c r="S79" s="200"/>
      <c r="T79" s="200"/>
      <c r="U79" s="205"/>
      <c r="V79" s="205"/>
      <c r="W79" s="205"/>
      <c r="X79" s="200">
        <v>233.114</v>
      </c>
      <c r="Y79" s="200"/>
      <c r="Z79" s="200"/>
      <c r="AA79" s="205"/>
      <c r="AB79" s="205">
        <v>113.114</v>
      </c>
      <c r="AC79" s="205"/>
      <c r="AD79" s="200">
        <v>66.748000000000005</v>
      </c>
      <c r="AE79" s="200"/>
      <c r="AF79" s="200"/>
      <c r="AG79" s="205">
        <v>120</v>
      </c>
      <c r="AH79" s="205"/>
      <c r="AI79" s="205"/>
      <c r="AJ79" s="200"/>
      <c r="AK79" s="200"/>
      <c r="AL79" s="200"/>
      <c r="AM79" s="205">
        <v>75.83</v>
      </c>
      <c r="AN79" s="205"/>
      <c r="AO79" s="205"/>
      <c r="AP79" s="200"/>
      <c r="AQ79" s="200"/>
      <c r="AR79" s="200"/>
      <c r="AS79" s="55"/>
      <c r="AT79" s="55"/>
      <c r="AU79" s="55"/>
      <c r="AV79" s="298"/>
    </row>
    <row r="80" spans="1:48" ht="54" hidden="1" customHeight="1">
      <c r="A80" s="326" t="s">
        <v>216</v>
      </c>
      <c r="B80" s="328" t="s">
        <v>143</v>
      </c>
      <c r="C80" s="328" t="s">
        <v>96</v>
      </c>
      <c r="D80" s="80" t="s">
        <v>17</v>
      </c>
      <c r="E80" s="203"/>
      <c r="F80" s="203"/>
      <c r="G80" s="294" t="e">
        <f t="shared" si="49"/>
        <v>#DIV/0!</v>
      </c>
      <c r="H80" s="203"/>
      <c r="I80" s="203"/>
      <c r="J80" s="203"/>
      <c r="K80" s="202"/>
      <c r="L80" s="203"/>
      <c r="M80" s="203"/>
      <c r="N80" s="202"/>
      <c r="O80" s="203"/>
      <c r="P80" s="203"/>
      <c r="Q80" s="202"/>
      <c r="R80" s="203"/>
      <c r="S80" s="203"/>
      <c r="T80" s="202"/>
      <c r="U80" s="203"/>
      <c r="V80" s="203"/>
      <c r="W80" s="202"/>
      <c r="X80" s="203"/>
      <c r="Y80" s="203"/>
      <c r="Z80" s="202"/>
      <c r="AA80" s="203"/>
      <c r="AB80" s="203"/>
      <c r="AC80" s="202"/>
      <c r="AD80" s="203"/>
      <c r="AE80" s="203"/>
      <c r="AF80" s="202"/>
      <c r="AG80" s="203"/>
      <c r="AH80" s="203"/>
      <c r="AI80" s="202"/>
      <c r="AJ80" s="203"/>
      <c r="AK80" s="203"/>
      <c r="AL80" s="202"/>
      <c r="AM80" s="203"/>
      <c r="AN80" s="203"/>
      <c r="AO80" s="202"/>
      <c r="AP80" s="203"/>
      <c r="AQ80" s="203"/>
      <c r="AR80" s="202"/>
      <c r="AS80" s="55"/>
      <c r="AT80" s="55"/>
      <c r="AU80" s="55"/>
      <c r="AV80" s="9"/>
    </row>
    <row r="81" spans="1:248" ht="76.5" hidden="1" customHeight="1">
      <c r="A81" s="327"/>
      <c r="B81" s="329"/>
      <c r="C81" s="329"/>
      <c r="D81" s="63" t="s">
        <v>19</v>
      </c>
      <c r="E81" s="204"/>
      <c r="F81" s="204"/>
      <c r="G81" s="294" t="e">
        <f t="shared" si="49"/>
        <v>#DIV/0!</v>
      </c>
      <c r="H81" s="204"/>
      <c r="I81" s="205"/>
      <c r="J81" s="205"/>
      <c r="K81" s="205"/>
      <c r="L81" s="200"/>
      <c r="M81" s="200"/>
      <c r="N81" s="200"/>
      <c r="O81" s="205"/>
      <c r="P81" s="205"/>
      <c r="Q81" s="205"/>
      <c r="R81" s="200"/>
      <c r="S81" s="200"/>
      <c r="T81" s="200"/>
      <c r="U81" s="205"/>
      <c r="V81" s="205"/>
      <c r="W81" s="205"/>
      <c r="X81" s="200"/>
      <c r="Y81" s="200"/>
      <c r="Z81" s="200"/>
      <c r="AA81" s="205"/>
      <c r="AB81" s="205"/>
      <c r="AC81" s="205"/>
      <c r="AD81" s="200"/>
      <c r="AE81" s="200"/>
      <c r="AF81" s="200"/>
      <c r="AG81" s="205"/>
      <c r="AH81" s="205"/>
      <c r="AI81" s="205"/>
      <c r="AJ81" s="200"/>
      <c r="AK81" s="200"/>
      <c r="AL81" s="200"/>
      <c r="AM81" s="205"/>
      <c r="AN81" s="205"/>
      <c r="AO81" s="205"/>
      <c r="AP81" s="200"/>
      <c r="AQ81" s="200"/>
      <c r="AR81" s="200"/>
      <c r="AS81" s="55"/>
      <c r="AT81" s="55"/>
      <c r="AU81" s="55"/>
      <c r="AV81" s="9"/>
    </row>
    <row r="82" spans="1:248" ht="108" hidden="1" customHeight="1">
      <c r="A82" s="327"/>
      <c r="B82" s="329"/>
      <c r="C82" s="329"/>
      <c r="D82" s="63" t="s">
        <v>28</v>
      </c>
      <c r="E82" s="204"/>
      <c r="F82" s="204"/>
      <c r="G82" s="294" t="e">
        <f t="shared" si="49"/>
        <v>#DIV/0!</v>
      </c>
      <c r="H82" s="204"/>
      <c r="I82" s="205"/>
      <c r="J82" s="205"/>
      <c r="K82" s="205"/>
      <c r="L82" s="200"/>
      <c r="M82" s="200"/>
      <c r="N82" s="200"/>
      <c r="O82" s="205"/>
      <c r="P82" s="205"/>
      <c r="Q82" s="205"/>
      <c r="R82" s="200"/>
      <c r="S82" s="200"/>
      <c r="T82" s="200"/>
      <c r="U82" s="205"/>
      <c r="V82" s="205"/>
      <c r="W82" s="205"/>
      <c r="X82" s="200"/>
      <c r="Y82" s="200"/>
      <c r="Z82" s="200"/>
      <c r="AA82" s="205"/>
      <c r="AB82" s="205"/>
      <c r="AC82" s="205"/>
      <c r="AD82" s="200"/>
      <c r="AE82" s="200"/>
      <c r="AF82" s="200"/>
      <c r="AG82" s="205"/>
      <c r="AH82" s="205"/>
      <c r="AI82" s="205"/>
      <c r="AJ82" s="200"/>
      <c r="AK82" s="200"/>
      <c r="AL82" s="200"/>
      <c r="AM82" s="205"/>
      <c r="AN82" s="205"/>
      <c r="AO82" s="205"/>
      <c r="AP82" s="200"/>
      <c r="AQ82" s="200"/>
      <c r="AR82" s="200"/>
      <c r="AS82" s="55"/>
      <c r="AT82" s="55"/>
      <c r="AU82" s="55"/>
      <c r="AV82" s="9"/>
    </row>
    <row r="83" spans="1:248" ht="60.75" customHeight="1">
      <c r="A83" s="326" t="s">
        <v>233</v>
      </c>
      <c r="B83" s="328" t="s">
        <v>238</v>
      </c>
      <c r="C83" s="328" t="s">
        <v>96</v>
      </c>
      <c r="D83" s="80" t="s">
        <v>17</v>
      </c>
      <c r="E83" s="264">
        <f>E84+E85</f>
        <v>20</v>
      </c>
      <c r="F83" s="264">
        <f>F84+F85</f>
        <v>0</v>
      </c>
      <c r="G83" s="294">
        <f t="shared" si="49"/>
        <v>0</v>
      </c>
      <c r="H83" s="203"/>
      <c r="I83" s="203"/>
      <c r="J83" s="203"/>
      <c r="K83" s="202"/>
      <c r="L83" s="203">
        <f>L84+L85</f>
        <v>0</v>
      </c>
      <c r="M83" s="203">
        <f>M84+M85</f>
        <v>0</v>
      </c>
      <c r="N83" s="202"/>
      <c r="O83" s="203">
        <f>O84+O85</f>
        <v>0</v>
      </c>
      <c r="P83" s="203">
        <f>P84+P85</f>
        <v>0</v>
      </c>
      <c r="Q83" s="202"/>
      <c r="R83" s="203">
        <f>R84+R85</f>
        <v>0</v>
      </c>
      <c r="S83" s="203">
        <f>S84+S85</f>
        <v>0</v>
      </c>
      <c r="T83" s="202"/>
      <c r="U83" s="203">
        <f>U84+U85</f>
        <v>0</v>
      </c>
      <c r="V83" s="203">
        <f>V84+V85</f>
        <v>0</v>
      </c>
      <c r="W83" s="202"/>
      <c r="X83" s="203">
        <f>X84+X85</f>
        <v>0</v>
      </c>
      <c r="Y83" s="203">
        <f>Y84+Y85</f>
        <v>0</v>
      </c>
      <c r="Z83" s="202"/>
      <c r="AA83" s="203">
        <f>AA84+AA85</f>
        <v>0</v>
      </c>
      <c r="AB83" s="203">
        <f>AB84+AB85</f>
        <v>0</v>
      </c>
      <c r="AC83" s="202"/>
      <c r="AD83" s="203">
        <f>AD84+AD85</f>
        <v>0</v>
      </c>
      <c r="AE83" s="203">
        <f>AE84+AE85</f>
        <v>0</v>
      </c>
      <c r="AF83" s="202"/>
      <c r="AG83" s="203">
        <f>AG84+AG85</f>
        <v>0</v>
      </c>
      <c r="AH83" s="203">
        <f>AH84+AH85</f>
        <v>0</v>
      </c>
      <c r="AI83" s="202"/>
      <c r="AJ83" s="203">
        <f>AJ84+AJ85</f>
        <v>0</v>
      </c>
      <c r="AK83" s="203">
        <f>AK84+AK85</f>
        <v>0</v>
      </c>
      <c r="AL83" s="202"/>
      <c r="AM83" s="203">
        <f>AM84+AM85</f>
        <v>20</v>
      </c>
      <c r="AN83" s="203">
        <f>AN84+AN85</f>
        <v>0</v>
      </c>
      <c r="AO83" s="202"/>
      <c r="AP83" s="203">
        <f>AP84+AP85</f>
        <v>0</v>
      </c>
      <c r="AQ83" s="203">
        <f>AQ84+AQ85</f>
        <v>0</v>
      </c>
      <c r="AR83" s="202"/>
      <c r="AS83" s="55"/>
      <c r="AT83" s="55"/>
      <c r="AU83" s="55"/>
      <c r="AV83" s="9"/>
    </row>
    <row r="84" spans="1:248" ht="69" customHeight="1">
      <c r="A84" s="327"/>
      <c r="B84" s="329"/>
      <c r="C84" s="329"/>
      <c r="D84" s="63" t="s">
        <v>19</v>
      </c>
      <c r="E84" s="204">
        <f t="shared" ref="E84:E85" si="51">I84+L84+O84+R84+U84+X84+AA84+AD84+AG84+AJ84+AM84+AP84</f>
        <v>0</v>
      </c>
      <c r="F84" s="204">
        <f>J84+M84+P84+S84+V84+Y84+AB84+AE84+AH84+AK84+AN84+AQ84</f>
        <v>0</v>
      </c>
      <c r="G84" s="291" t="e">
        <f t="shared" si="49"/>
        <v>#DIV/0!</v>
      </c>
      <c r="H84" s="204"/>
      <c r="I84" s="205"/>
      <c r="J84" s="205"/>
      <c r="K84" s="205"/>
      <c r="L84" s="200"/>
      <c r="M84" s="200"/>
      <c r="N84" s="200"/>
      <c r="O84" s="205"/>
      <c r="P84" s="205"/>
      <c r="Q84" s="205"/>
      <c r="R84" s="200"/>
      <c r="S84" s="200"/>
      <c r="T84" s="200"/>
      <c r="U84" s="205"/>
      <c r="V84" s="205"/>
      <c r="W84" s="205"/>
      <c r="X84" s="200"/>
      <c r="Y84" s="200"/>
      <c r="Z84" s="200"/>
      <c r="AA84" s="205"/>
      <c r="AB84" s="205"/>
      <c r="AC84" s="205"/>
      <c r="AD84" s="200"/>
      <c r="AE84" s="200"/>
      <c r="AF84" s="200"/>
      <c r="AG84" s="205"/>
      <c r="AH84" s="205"/>
      <c r="AI84" s="205"/>
      <c r="AJ84" s="200"/>
      <c r="AK84" s="200"/>
      <c r="AL84" s="200"/>
      <c r="AM84" s="205"/>
      <c r="AN84" s="205"/>
      <c r="AO84" s="205"/>
      <c r="AP84" s="200"/>
      <c r="AQ84" s="200"/>
      <c r="AR84" s="200"/>
      <c r="AS84" s="55"/>
      <c r="AT84" s="55"/>
      <c r="AU84" s="55"/>
      <c r="AV84" s="9"/>
    </row>
    <row r="85" spans="1:248" ht="81.75" customHeight="1">
      <c r="A85" s="327"/>
      <c r="B85" s="329"/>
      <c r="C85" s="329"/>
      <c r="D85" s="63" t="s">
        <v>28</v>
      </c>
      <c r="E85" s="204">
        <f t="shared" si="51"/>
        <v>20</v>
      </c>
      <c r="F85" s="204">
        <f>J85+M85+P85+S85+V85+Y85+AB85+AE85+AH85+AK85+AN85+AQ85</f>
        <v>0</v>
      </c>
      <c r="G85" s="291">
        <f t="shared" si="49"/>
        <v>0</v>
      </c>
      <c r="H85" s="204"/>
      <c r="I85" s="205"/>
      <c r="J85" s="205"/>
      <c r="K85" s="205"/>
      <c r="L85" s="200"/>
      <c r="M85" s="200"/>
      <c r="N85" s="200"/>
      <c r="O85" s="205"/>
      <c r="P85" s="205"/>
      <c r="Q85" s="205"/>
      <c r="R85" s="200"/>
      <c r="S85" s="200"/>
      <c r="T85" s="200"/>
      <c r="U85" s="205"/>
      <c r="V85" s="205"/>
      <c r="W85" s="205"/>
      <c r="X85" s="200"/>
      <c r="Y85" s="200"/>
      <c r="Z85" s="200"/>
      <c r="AA85" s="205"/>
      <c r="AB85" s="205"/>
      <c r="AC85" s="205"/>
      <c r="AD85" s="200"/>
      <c r="AE85" s="200"/>
      <c r="AF85" s="200"/>
      <c r="AG85" s="205"/>
      <c r="AH85" s="205"/>
      <c r="AI85" s="205"/>
      <c r="AJ85" s="200"/>
      <c r="AK85" s="200"/>
      <c r="AL85" s="200"/>
      <c r="AM85" s="205">
        <v>20</v>
      </c>
      <c r="AN85" s="205"/>
      <c r="AO85" s="205"/>
      <c r="AP85" s="200"/>
      <c r="AQ85" s="200"/>
      <c r="AR85" s="200"/>
      <c r="AS85" s="55"/>
      <c r="AT85" s="55"/>
      <c r="AU85" s="55"/>
      <c r="AV85" s="298"/>
    </row>
    <row r="86" spans="1:248" ht="63" customHeight="1">
      <c r="A86" s="326" t="s">
        <v>234</v>
      </c>
      <c r="B86" s="328" t="s">
        <v>239</v>
      </c>
      <c r="C86" s="328" t="s">
        <v>96</v>
      </c>
      <c r="D86" s="80" t="s">
        <v>17</v>
      </c>
      <c r="E86" s="264">
        <f>E87+E88</f>
        <v>200</v>
      </c>
      <c r="F86" s="264">
        <f>F87+F88</f>
        <v>45.655000000000001</v>
      </c>
      <c r="G86" s="303">
        <f t="shared" si="49"/>
        <v>22.827500000000001</v>
      </c>
      <c r="H86" s="203"/>
      <c r="I86" s="203"/>
      <c r="J86" s="203"/>
      <c r="K86" s="202"/>
      <c r="L86" s="203">
        <f>L87+L88</f>
        <v>0</v>
      </c>
      <c r="M86" s="203">
        <f>M87+M88</f>
        <v>0</v>
      </c>
      <c r="N86" s="202"/>
      <c r="O86" s="203">
        <f>O87+O88</f>
        <v>25.655000000000001</v>
      </c>
      <c r="P86" s="203">
        <f>P87+P88</f>
        <v>25.655000000000001</v>
      </c>
      <c r="Q86" s="300">
        <f>P86/O86*100</f>
        <v>100</v>
      </c>
      <c r="R86" s="203">
        <f>R87+R88</f>
        <v>0</v>
      </c>
      <c r="S86" s="203">
        <f>S87+S88</f>
        <v>0</v>
      </c>
      <c r="T86" s="202"/>
      <c r="U86" s="203">
        <f>U87+U88</f>
        <v>0</v>
      </c>
      <c r="V86" s="203">
        <f>V87+V88</f>
        <v>0</v>
      </c>
      <c r="W86" s="202"/>
      <c r="X86" s="203">
        <f>X87+X88</f>
        <v>20</v>
      </c>
      <c r="Y86" s="203">
        <f>Y87+Y88</f>
        <v>0</v>
      </c>
      <c r="Z86" s="202"/>
      <c r="AA86" s="203">
        <f>AA87+AA88</f>
        <v>0</v>
      </c>
      <c r="AB86" s="203">
        <f>AB87+AB88</f>
        <v>20</v>
      </c>
      <c r="AC86" s="202"/>
      <c r="AD86" s="203">
        <f>AD87+AD88</f>
        <v>20</v>
      </c>
      <c r="AE86" s="203">
        <f>AE87+AE88</f>
        <v>0</v>
      </c>
      <c r="AF86" s="202"/>
      <c r="AG86" s="203">
        <f>AG87+AG88</f>
        <v>0</v>
      </c>
      <c r="AH86" s="203">
        <f>AH87+AH88</f>
        <v>0</v>
      </c>
      <c r="AI86" s="202"/>
      <c r="AJ86" s="203">
        <f>AJ87+AJ88</f>
        <v>0</v>
      </c>
      <c r="AK86" s="203">
        <f>AK87+AK88</f>
        <v>0</v>
      </c>
      <c r="AL86" s="202"/>
      <c r="AM86" s="203">
        <f>AM87+AM88</f>
        <v>0</v>
      </c>
      <c r="AN86" s="203">
        <f>AN87+AN88</f>
        <v>0</v>
      </c>
      <c r="AO86" s="202"/>
      <c r="AP86" s="203">
        <f>AP87+AP88</f>
        <v>134.345</v>
      </c>
      <c r="AQ86" s="203">
        <f>AQ87+AQ88</f>
        <v>0</v>
      </c>
      <c r="AR86" s="202"/>
      <c r="AS86" s="55"/>
      <c r="AT86" s="55"/>
      <c r="AU86" s="55"/>
      <c r="AV86" s="298"/>
    </row>
    <row r="87" spans="1:248" ht="71.25" customHeight="1">
      <c r="A87" s="327"/>
      <c r="B87" s="329"/>
      <c r="C87" s="329"/>
      <c r="D87" s="63" t="s">
        <v>19</v>
      </c>
      <c r="E87" s="204">
        <f t="shared" ref="E87:E88" si="52">I87+L87+O87+R87+U87+X87+AA87+AD87+AG87+AJ87+AM87+AP87</f>
        <v>0</v>
      </c>
      <c r="F87" s="204">
        <f>J87+M87+P87+S87+V87+Y87+AB87+AE87+AH87+AK87+AN87+AQ87</f>
        <v>0</v>
      </c>
      <c r="G87" s="291" t="e">
        <f t="shared" si="49"/>
        <v>#DIV/0!</v>
      </c>
      <c r="H87" s="204"/>
      <c r="I87" s="205"/>
      <c r="J87" s="205"/>
      <c r="K87" s="205"/>
      <c r="L87" s="200"/>
      <c r="M87" s="200"/>
      <c r="N87" s="200"/>
      <c r="O87" s="205"/>
      <c r="P87" s="205"/>
      <c r="Q87" s="302" t="e">
        <f t="shared" ref="Q87:Q89" si="53">P87/O87*100</f>
        <v>#DIV/0!</v>
      </c>
      <c r="R87" s="200"/>
      <c r="S87" s="200"/>
      <c r="T87" s="200"/>
      <c r="U87" s="205"/>
      <c r="V87" s="205"/>
      <c r="W87" s="205"/>
      <c r="X87" s="200"/>
      <c r="Y87" s="200"/>
      <c r="Z87" s="200"/>
      <c r="AA87" s="205"/>
      <c r="AB87" s="205"/>
      <c r="AC87" s="205"/>
      <c r="AD87" s="200"/>
      <c r="AE87" s="200"/>
      <c r="AF87" s="200"/>
      <c r="AG87" s="205"/>
      <c r="AH87" s="205"/>
      <c r="AI87" s="205"/>
      <c r="AJ87" s="200"/>
      <c r="AK87" s="200"/>
      <c r="AL87" s="200"/>
      <c r="AM87" s="205"/>
      <c r="AN87" s="205"/>
      <c r="AO87" s="205"/>
      <c r="AP87" s="200"/>
      <c r="AQ87" s="200"/>
      <c r="AR87" s="200"/>
      <c r="AS87" s="55"/>
      <c r="AT87" s="55"/>
      <c r="AU87" s="55"/>
      <c r="AV87" s="9"/>
    </row>
    <row r="88" spans="1:248" ht="69.75" customHeight="1">
      <c r="A88" s="327"/>
      <c r="B88" s="329"/>
      <c r="C88" s="329"/>
      <c r="D88" s="63" t="s">
        <v>28</v>
      </c>
      <c r="E88" s="204">
        <f t="shared" si="52"/>
        <v>200</v>
      </c>
      <c r="F88" s="204">
        <f>J88+M88+P88+S88+V88+Y88+AB88+AE88+AH88+AK88+AN88+AQ88</f>
        <v>45.655000000000001</v>
      </c>
      <c r="G88" s="291">
        <f t="shared" si="49"/>
        <v>22.827500000000001</v>
      </c>
      <c r="H88" s="204"/>
      <c r="I88" s="205"/>
      <c r="J88" s="205"/>
      <c r="K88" s="205"/>
      <c r="L88" s="200"/>
      <c r="M88" s="200"/>
      <c r="N88" s="200"/>
      <c r="O88" s="205">
        <v>25.655000000000001</v>
      </c>
      <c r="P88" s="205">
        <v>25.655000000000001</v>
      </c>
      <c r="Q88" s="302">
        <f t="shared" si="53"/>
        <v>100</v>
      </c>
      <c r="R88" s="200"/>
      <c r="S88" s="200"/>
      <c r="T88" s="200"/>
      <c r="U88" s="205"/>
      <c r="V88" s="205"/>
      <c r="W88" s="205"/>
      <c r="X88" s="200">
        <v>20</v>
      </c>
      <c r="Y88" s="200"/>
      <c r="Z88" s="200"/>
      <c r="AA88" s="205"/>
      <c r="AB88" s="205">
        <v>20</v>
      </c>
      <c r="AC88" s="205"/>
      <c r="AD88" s="200">
        <v>20</v>
      </c>
      <c r="AE88" s="200"/>
      <c r="AF88" s="200"/>
      <c r="AG88" s="205"/>
      <c r="AH88" s="205"/>
      <c r="AI88" s="205"/>
      <c r="AJ88" s="200"/>
      <c r="AK88" s="200"/>
      <c r="AL88" s="200"/>
      <c r="AM88" s="205"/>
      <c r="AN88" s="205"/>
      <c r="AO88" s="205"/>
      <c r="AP88" s="200">
        <v>134.345</v>
      </c>
      <c r="AQ88" s="200"/>
      <c r="AR88" s="200"/>
      <c r="AS88" s="55"/>
      <c r="AT88" s="55"/>
      <c r="AU88" s="55"/>
      <c r="AV88" s="298"/>
    </row>
    <row r="89" spans="1:248" ht="87" customHeight="1">
      <c r="A89" s="326" t="s">
        <v>235</v>
      </c>
      <c r="B89" s="328" t="s">
        <v>240</v>
      </c>
      <c r="C89" s="328" t="s">
        <v>96</v>
      </c>
      <c r="D89" s="80" t="s">
        <v>17</v>
      </c>
      <c r="E89" s="264">
        <f>E90+E91</f>
        <v>50</v>
      </c>
      <c r="F89" s="264">
        <f>F90+F91</f>
        <v>0</v>
      </c>
      <c r="G89" s="294">
        <f t="shared" si="49"/>
        <v>0</v>
      </c>
      <c r="H89" s="203"/>
      <c r="I89" s="203"/>
      <c r="J89" s="203"/>
      <c r="K89" s="202"/>
      <c r="L89" s="203">
        <f>L90+L91</f>
        <v>0</v>
      </c>
      <c r="M89" s="203"/>
      <c r="N89" s="202"/>
      <c r="O89" s="203"/>
      <c r="P89" s="203"/>
      <c r="Q89" s="300" t="e">
        <f t="shared" si="53"/>
        <v>#DIV/0!</v>
      </c>
      <c r="R89" s="203"/>
      <c r="S89" s="203"/>
      <c r="T89" s="202"/>
      <c r="U89" s="203">
        <f>U90+U91</f>
        <v>0</v>
      </c>
      <c r="V89" s="203"/>
      <c r="W89" s="202"/>
      <c r="X89" s="203">
        <f>X90+X91</f>
        <v>25</v>
      </c>
      <c r="Y89" s="203"/>
      <c r="Z89" s="202"/>
      <c r="AA89" s="203"/>
      <c r="AB89" s="203">
        <f>AB91</f>
        <v>0</v>
      </c>
      <c r="AC89" s="202"/>
      <c r="AD89" s="203">
        <f>AD90+AD91</f>
        <v>0</v>
      </c>
      <c r="AE89" s="203"/>
      <c r="AF89" s="202"/>
      <c r="AG89" s="203"/>
      <c r="AH89" s="203"/>
      <c r="AI89" s="202"/>
      <c r="AJ89" s="203"/>
      <c r="AK89" s="203"/>
      <c r="AL89" s="202"/>
      <c r="AM89" s="203">
        <f>AM90+AM91</f>
        <v>25</v>
      </c>
      <c r="AN89" s="203"/>
      <c r="AO89" s="202"/>
      <c r="AP89" s="203"/>
      <c r="AQ89" s="203"/>
      <c r="AR89" s="202"/>
      <c r="AS89" s="55"/>
      <c r="AT89" s="55"/>
      <c r="AU89" s="55"/>
      <c r="AV89" s="298"/>
    </row>
    <row r="90" spans="1:248" ht="82.5" customHeight="1">
      <c r="A90" s="327"/>
      <c r="B90" s="329"/>
      <c r="C90" s="329"/>
      <c r="D90" s="63" t="s">
        <v>19</v>
      </c>
      <c r="E90" s="204">
        <f t="shared" ref="E90:E91" si="54">I90+L90+O90+R90+U90+X90+AA90+AD90+AG90+AJ90+AM90+AP90</f>
        <v>0</v>
      </c>
      <c r="F90" s="204">
        <f>J90+M90+P90+S90+V90+Y90+AB90+AE90+AH90+AK90+AN90+AQ90</f>
        <v>0</v>
      </c>
      <c r="G90" s="291" t="e">
        <f t="shared" si="49"/>
        <v>#DIV/0!</v>
      </c>
      <c r="H90" s="204"/>
      <c r="I90" s="205"/>
      <c r="J90" s="205"/>
      <c r="K90" s="205"/>
      <c r="L90" s="200"/>
      <c r="M90" s="200"/>
      <c r="N90" s="200"/>
      <c r="O90" s="205"/>
      <c r="P90" s="205"/>
      <c r="Q90" s="205"/>
      <c r="R90" s="200"/>
      <c r="S90" s="200"/>
      <c r="T90" s="200"/>
      <c r="U90" s="205"/>
      <c r="V90" s="205"/>
      <c r="W90" s="205"/>
      <c r="X90" s="200"/>
      <c r="Y90" s="200"/>
      <c r="Z90" s="200"/>
      <c r="AA90" s="205"/>
      <c r="AB90" s="205"/>
      <c r="AC90" s="205"/>
      <c r="AD90" s="200"/>
      <c r="AE90" s="200"/>
      <c r="AF90" s="200"/>
      <c r="AG90" s="205"/>
      <c r="AH90" s="205"/>
      <c r="AI90" s="205"/>
      <c r="AJ90" s="200"/>
      <c r="AK90" s="200"/>
      <c r="AL90" s="200"/>
      <c r="AM90" s="205"/>
      <c r="AN90" s="205"/>
      <c r="AO90" s="205"/>
      <c r="AP90" s="200"/>
      <c r="AQ90" s="200"/>
      <c r="AR90" s="200"/>
      <c r="AS90" s="55"/>
      <c r="AT90" s="55"/>
      <c r="AU90" s="55"/>
      <c r="AV90" s="298"/>
    </row>
    <row r="91" spans="1:248" ht="72.75" customHeight="1">
      <c r="A91" s="327"/>
      <c r="B91" s="329"/>
      <c r="C91" s="329"/>
      <c r="D91" s="63" t="s">
        <v>28</v>
      </c>
      <c r="E91" s="204">
        <f t="shared" si="54"/>
        <v>50</v>
      </c>
      <c r="F91" s="204">
        <f>J91+M91+P91+S91+V91+Y91+AB91+AE91+AH91+AK91+AN91+AQ91</f>
        <v>0</v>
      </c>
      <c r="G91" s="291">
        <f t="shared" si="49"/>
        <v>0</v>
      </c>
      <c r="H91" s="204"/>
      <c r="I91" s="205"/>
      <c r="J91" s="205"/>
      <c r="K91" s="205"/>
      <c r="L91" s="200"/>
      <c r="M91" s="200"/>
      <c r="N91" s="200"/>
      <c r="O91" s="205"/>
      <c r="P91" s="205"/>
      <c r="Q91" s="205"/>
      <c r="R91" s="200"/>
      <c r="S91" s="200"/>
      <c r="T91" s="200"/>
      <c r="U91" s="205"/>
      <c r="V91" s="205"/>
      <c r="W91" s="205"/>
      <c r="X91" s="200">
        <v>25</v>
      </c>
      <c r="Y91" s="200"/>
      <c r="Z91" s="200"/>
      <c r="AA91" s="205"/>
      <c r="AB91" s="205"/>
      <c r="AC91" s="205"/>
      <c r="AD91" s="200"/>
      <c r="AE91" s="200"/>
      <c r="AF91" s="200"/>
      <c r="AG91" s="205"/>
      <c r="AH91" s="205"/>
      <c r="AI91" s="205"/>
      <c r="AJ91" s="200"/>
      <c r="AK91" s="200"/>
      <c r="AL91" s="200"/>
      <c r="AM91" s="205">
        <v>25</v>
      </c>
      <c r="AN91" s="205"/>
      <c r="AO91" s="205"/>
      <c r="AP91" s="200"/>
      <c r="AQ91" s="200"/>
      <c r="AR91" s="200"/>
      <c r="AS91" s="55"/>
      <c r="AT91" s="55"/>
      <c r="AU91" s="55"/>
      <c r="AV91" s="298"/>
    </row>
    <row r="92" spans="1:248" ht="57.75" customHeight="1">
      <c r="A92" s="380" t="s">
        <v>112</v>
      </c>
      <c r="B92" s="381"/>
      <c r="C92" s="381"/>
      <c r="D92" s="229" t="s">
        <v>17</v>
      </c>
      <c r="E92" s="269">
        <f t="shared" ref="E92:F94" si="55">E14+E26+E44+E56+E62+E68</f>
        <v>7007.5</v>
      </c>
      <c r="F92" s="269">
        <f t="shared" si="55"/>
        <v>831.63799999999992</v>
      </c>
      <c r="G92" s="295">
        <f>F92/E92*100</f>
        <v>11.867827327863003</v>
      </c>
      <c r="H92" s="270"/>
      <c r="I92" s="269">
        <f t="shared" ref="I92:J94" si="56">I14+I26+I44+I56+I62+I68</f>
        <v>0</v>
      </c>
      <c r="J92" s="269">
        <f t="shared" si="56"/>
        <v>0</v>
      </c>
      <c r="K92" s="271"/>
      <c r="L92" s="269">
        <f t="shared" ref="L92:M94" si="57">L14+L26+L44+L56+L62+L68</f>
        <v>0</v>
      </c>
      <c r="M92" s="269">
        <f t="shared" si="57"/>
        <v>0</v>
      </c>
      <c r="N92" s="271"/>
      <c r="O92" s="269">
        <f t="shared" ref="O92:P94" si="58">O14+O26+O44+O56+O62+O68</f>
        <v>418.31999999999994</v>
      </c>
      <c r="P92" s="269">
        <f t="shared" si="58"/>
        <v>418.31999999999994</v>
      </c>
      <c r="Q92" s="304">
        <f>P92/O92*100</f>
        <v>100</v>
      </c>
      <c r="R92" s="269">
        <f t="shared" ref="R92:S94" si="59">R14+R26+R44+R56+R62+R68</f>
        <v>0</v>
      </c>
      <c r="S92" s="269">
        <f t="shared" si="59"/>
        <v>0</v>
      </c>
      <c r="T92" s="271"/>
      <c r="U92" s="269">
        <f t="shared" ref="U92:V94" si="60">U14+U26+U44+U56+U62+U68</f>
        <v>0</v>
      </c>
      <c r="V92" s="269">
        <f t="shared" si="60"/>
        <v>0</v>
      </c>
      <c r="W92" s="271"/>
      <c r="X92" s="269">
        <f>SUM(X14+X26+X44+X56+X62+X68)</f>
        <v>2295.3409999999999</v>
      </c>
      <c r="Y92" s="269">
        <f t="shared" ref="X92:Y94" si="61">Y14+Y26+Y44+Y56+Y62+Y68</f>
        <v>64.522999999999996</v>
      </c>
      <c r="Z92" s="271">
        <f>Y92/X92*100</f>
        <v>2.8110420194646459</v>
      </c>
      <c r="AA92" s="269">
        <f t="shared" ref="AA92:AB94" si="62">AA14+AA26+AA44+AA56+AA62+AA68</f>
        <v>0</v>
      </c>
      <c r="AB92" s="269">
        <f t="shared" si="62"/>
        <v>352.36500000000001</v>
      </c>
      <c r="AC92" s="271"/>
      <c r="AD92" s="269">
        <f t="shared" ref="AD92:AE94" si="63">AD14+AD26+AD44+AD56+AD62+AD68</f>
        <v>716.32200000000012</v>
      </c>
      <c r="AE92" s="269">
        <f t="shared" si="63"/>
        <v>0</v>
      </c>
      <c r="AF92" s="271"/>
      <c r="AG92" s="269">
        <f>SUM(AG14+AG26+AG44+AG56+AG62+AG68)</f>
        <v>733.90800000000013</v>
      </c>
      <c r="AH92" s="269">
        <f t="shared" ref="AG92:AH94" si="64">AH14+AH26+AH44+AH56+AH62+AH68</f>
        <v>0</v>
      </c>
      <c r="AI92" s="271"/>
      <c r="AJ92" s="269">
        <f t="shared" ref="AJ92:AK94" si="65">AJ14+AJ26+AJ44+AJ56+AJ62+AJ68</f>
        <v>75</v>
      </c>
      <c r="AK92" s="269">
        <f t="shared" si="65"/>
        <v>0</v>
      </c>
      <c r="AL92" s="271"/>
      <c r="AM92" s="269">
        <f>SUM(AM14+AM26+AM44+AM56+AM62+AM68)</f>
        <v>1743.241</v>
      </c>
      <c r="AN92" s="269">
        <f t="shared" ref="AM92:AN94" si="66">AN14+AN26+AN44+AN56+AN62+AN68</f>
        <v>0</v>
      </c>
      <c r="AO92" s="271"/>
      <c r="AP92" s="269">
        <f>SUM(AP14+AP26+AP44+AP56+AP62+AP68)</f>
        <v>1025.3679999999999</v>
      </c>
      <c r="AQ92" s="269">
        <f t="shared" ref="AP92:AQ94" si="67">AQ14+AQ26+AQ44+AQ56+AQ62+AQ68</f>
        <v>0</v>
      </c>
      <c r="AR92" s="270"/>
      <c r="AS92" s="55"/>
      <c r="AT92" s="55"/>
      <c r="AU92" s="55"/>
      <c r="AV92" s="298"/>
      <c r="AW92" s="305"/>
    </row>
    <row r="93" spans="1:248" ht="65.25" customHeight="1">
      <c r="A93" s="381"/>
      <c r="B93" s="381"/>
      <c r="C93" s="381"/>
      <c r="D93" s="230" t="s">
        <v>19</v>
      </c>
      <c r="E93" s="272">
        <f t="shared" si="55"/>
        <v>4240.2</v>
      </c>
      <c r="F93" s="272">
        <f>F15+F27+F45+F57+F63+F69</f>
        <v>85.5</v>
      </c>
      <c r="G93" s="296">
        <f>F93/E93*100</f>
        <v>2.0164143200792415</v>
      </c>
      <c r="H93" s="271"/>
      <c r="I93" s="272">
        <f t="shared" si="56"/>
        <v>0</v>
      </c>
      <c r="J93" s="272">
        <f t="shared" si="56"/>
        <v>0</v>
      </c>
      <c r="K93" s="271"/>
      <c r="L93" s="272">
        <f t="shared" si="57"/>
        <v>0</v>
      </c>
      <c r="M93" s="272">
        <f t="shared" si="57"/>
        <v>0</v>
      </c>
      <c r="N93" s="271"/>
      <c r="O93" s="272">
        <f t="shared" si="58"/>
        <v>0</v>
      </c>
      <c r="P93" s="272">
        <f t="shared" si="58"/>
        <v>0</v>
      </c>
      <c r="Q93" s="304" t="e">
        <f t="shared" ref="Q93:Q94" si="68">P93/O93*100</f>
        <v>#DIV/0!</v>
      </c>
      <c r="R93" s="272">
        <f t="shared" si="59"/>
        <v>0</v>
      </c>
      <c r="S93" s="272">
        <f t="shared" si="59"/>
        <v>0</v>
      </c>
      <c r="T93" s="271"/>
      <c r="U93" s="272">
        <f t="shared" si="60"/>
        <v>0</v>
      </c>
      <c r="V93" s="272">
        <f t="shared" si="60"/>
        <v>0</v>
      </c>
      <c r="W93" s="271"/>
      <c r="X93" s="272">
        <f t="shared" si="61"/>
        <v>1547.627</v>
      </c>
      <c r="Y93" s="272">
        <f t="shared" si="61"/>
        <v>0</v>
      </c>
      <c r="Z93" s="271"/>
      <c r="AA93" s="272">
        <f t="shared" si="62"/>
        <v>0</v>
      </c>
      <c r="AB93" s="272">
        <f t="shared" si="62"/>
        <v>85.5</v>
      </c>
      <c r="AC93" s="271"/>
      <c r="AD93" s="272">
        <f t="shared" si="63"/>
        <v>423.83500000000004</v>
      </c>
      <c r="AE93" s="272">
        <f t="shared" si="63"/>
        <v>0</v>
      </c>
      <c r="AF93" s="271"/>
      <c r="AG93" s="272">
        <f t="shared" si="64"/>
        <v>544.23299999999995</v>
      </c>
      <c r="AH93" s="272">
        <f t="shared" si="64"/>
        <v>0</v>
      </c>
      <c r="AI93" s="271"/>
      <c r="AJ93" s="272">
        <f t="shared" si="65"/>
        <v>57</v>
      </c>
      <c r="AK93" s="272">
        <f t="shared" si="65"/>
        <v>0</v>
      </c>
      <c r="AL93" s="271"/>
      <c r="AM93" s="272">
        <f t="shared" si="66"/>
        <v>951.31999999999994</v>
      </c>
      <c r="AN93" s="272">
        <f t="shared" si="66"/>
        <v>0</v>
      </c>
      <c r="AO93" s="271"/>
      <c r="AP93" s="272">
        <f t="shared" si="67"/>
        <v>716.18499999999995</v>
      </c>
      <c r="AQ93" s="272">
        <f t="shared" si="67"/>
        <v>0</v>
      </c>
      <c r="AR93" s="271"/>
      <c r="AS93" s="55"/>
      <c r="AT93" s="55"/>
      <c r="AU93" s="55"/>
      <c r="AV93" s="298"/>
    </row>
    <row r="94" spans="1:248" ht="65.25" customHeight="1">
      <c r="A94" s="381"/>
      <c r="B94" s="381"/>
      <c r="C94" s="381"/>
      <c r="D94" s="230" t="s">
        <v>28</v>
      </c>
      <c r="E94" s="272">
        <f t="shared" si="55"/>
        <v>2767.3</v>
      </c>
      <c r="F94" s="272">
        <f t="shared" si="55"/>
        <v>746.13799999999992</v>
      </c>
      <c r="G94" s="296">
        <f>F94/E94*100</f>
        <v>26.962671195750364</v>
      </c>
      <c r="H94" s="271"/>
      <c r="I94" s="272">
        <f t="shared" si="56"/>
        <v>0</v>
      </c>
      <c r="J94" s="272">
        <f t="shared" si="56"/>
        <v>0</v>
      </c>
      <c r="K94" s="271"/>
      <c r="L94" s="272">
        <f t="shared" si="57"/>
        <v>0</v>
      </c>
      <c r="M94" s="272">
        <f t="shared" si="57"/>
        <v>0</v>
      </c>
      <c r="N94" s="271"/>
      <c r="O94" s="272">
        <f t="shared" si="58"/>
        <v>418.31999999999994</v>
      </c>
      <c r="P94" s="272">
        <f t="shared" si="58"/>
        <v>418.31999999999994</v>
      </c>
      <c r="Q94" s="304">
        <f t="shared" si="68"/>
        <v>100</v>
      </c>
      <c r="R94" s="272">
        <f t="shared" si="59"/>
        <v>0</v>
      </c>
      <c r="S94" s="272">
        <f t="shared" si="59"/>
        <v>0</v>
      </c>
      <c r="T94" s="271"/>
      <c r="U94" s="272">
        <f t="shared" si="60"/>
        <v>0</v>
      </c>
      <c r="V94" s="272">
        <f t="shared" si="60"/>
        <v>0</v>
      </c>
      <c r="W94" s="271"/>
      <c r="X94" s="272">
        <f t="shared" si="61"/>
        <v>747.71399999999994</v>
      </c>
      <c r="Y94" s="272">
        <f t="shared" si="61"/>
        <v>64.522999999999996</v>
      </c>
      <c r="Z94" s="271"/>
      <c r="AA94" s="272">
        <f t="shared" si="62"/>
        <v>0</v>
      </c>
      <c r="AB94" s="272">
        <f t="shared" si="62"/>
        <v>266.86500000000001</v>
      </c>
      <c r="AC94" s="271"/>
      <c r="AD94" s="272">
        <f t="shared" si="63"/>
        <v>292.48700000000002</v>
      </c>
      <c r="AE94" s="272">
        <f t="shared" si="63"/>
        <v>0</v>
      </c>
      <c r="AF94" s="271"/>
      <c r="AG94" s="272">
        <f t="shared" si="64"/>
        <v>189.67500000000001</v>
      </c>
      <c r="AH94" s="272">
        <f t="shared" si="64"/>
        <v>0</v>
      </c>
      <c r="AI94" s="271"/>
      <c r="AJ94" s="272">
        <f t="shared" si="65"/>
        <v>18</v>
      </c>
      <c r="AK94" s="272">
        <f t="shared" si="65"/>
        <v>0</v>
      </c>
      <c r="AL94" s="271"/>
      <c r="AM94" s="272">
        <f t="shared" si="66"/>
        <v>791.92099999999994</v>
      </c>
      <c r="AN94" s="272">
        <f t="shared" si="66"/>
        <v>0</v>
      </c>
      <c r="AO94" s="271"/>
      <c r="AP94" s="272">
        <f t="shared" si="67"/>
        <v>309.18299999999999</v>
      </c>
      <c r="AQ94" s="272">
        <f t="shared" si="67"/>
        <v>0</v>
      </c>
      <c r="AR94" s="271"/>
      <c r="AS94" s="55"/>
      <c r="AT94" s="55"/>
      <c r="AU94" s="55"/>
      <c r="AV94" s="298"/>
    </row>
    <row r="95" spans="1:248" s="18" customFormat="1" ht="43.5" customHeight="1">
      <c r="A95" s="404" t="s">
        <v>144</v>
      </c>
      <c r="B95" s="405"/>
      <c r="C95" s="405"/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5"/>
      <c r="AE95" s="405"/>
      <c r="AF95" s="405"/>
      <c r="AG95" s="405"/>
      <c r="AH95" s="405"/>
      <c r="AI95" s="405"/>
      <c r="AJ95" s="405"/>
      <c r="AK95" s="405"/>
      <c r="AL95" s="405"/>
      <c r="AM95" s="405"/>
      <c r="AN95" s="405"/>
      <c r="AO95" s="405"/>
      <c r="AP95" s="405"/>
      <c r="AQ95" s="94"/>
      <c r="AR95" s="94"/>
      <c r="AS95" s="74"/>
      <c r="AT95" s="74"/>
      <c r="AU95" s="75"/>
      <c r="AV95" s="11"/>
      <c r="AW95" s="11"/>
      <c r="AX95" s="10"/>
      <c r="AY95" s="10"/>
      <c r="AZ95" s="11"/>
      <c r="BA95" s="10"/>
      <c r="BB95" s="10"/>
      <c r="BC95" s="11"/>
      <c r="BD95" s="10"/>
      <c r="BE95" s="10"/>
      <c r="BF95" s="11"/>
      <c r="BG95" s="11"/>
      <c r="BH95" s="11"/>
      <c r="BI95" s="10"/>
      <c r="BJ95" s="10"/>
      <c r="BK95" s="11"/>
      <c r="BL95" s="10"/>
      <c r="BM95" s="10"/>
      <c r="BN95" s="11"/>
      <c r="BO95" s="10"/>
      <c r="BP95" s="10"/>
      <c r="BQ95" s="11"/>
      <c r="BR95" s="11"/>
      <c r="BS95" s="11"/>
      <c r="BT95" s="10"/>
      <c r="BU95" s="10"/>
      <c r="BV95" s="11"/>
      <c r="BW95" s="10"/>
      <c r="BX95" s="10"/>
      <c r="BY95" s="11"/>
      <c r="BZ95" s="10"/>
      <c r="CA95" s="10"/>
      <c r="CB95" s="11"/>
      <c r="CC95" s="11"/>
      <c r="CD95" s="11"/>
      <c r="CE95" s="10"/>
      <c r="CF95" s="10"/>
      <c r="CG95" s="11"/>
      <c r="CH95" s="10"/>
      <c r="CI95" s="10"/>
      <c r="CJ95" s="11"/>
      <c r="CK95" s="10"/>
      <c r="CL95" s="10"/>
      <c r="CM95" s="11"/>
      <c r="CN95" s="12"/>
      <c r="CO95" s="12"/>
      <c r="CP95" s="12"/>
      <c r="CQ95" s="12"/>
      <c r="CR95" s="12"/>
      <c r="CS95" s="13"/>
      <c r="CT95" s="11"/>
      <c r="CU95" s="11"/>
      <c r="CV95" s="11"/>
      <c r="CW95" s="10"/>
      <c r="CX95" s="10"/>
      <c r="CY95" s="11"/>
      <c r="CZ95" s="10"/>
      <c r="DA95" s="10"/>
      <c r="DB95" s="11"/>
      <c r="DC95" s="10"/>
      <c r="DD95" s="10"/>
      <c r="DE95" s="11"/>
      <c r="DF95" s="14"/>
      <c r="DG95" s="14"/>
      <c r="DH95" s="15"/>
      <c r="DI95" s="15"/>
      <c r="DJ95" s="14"/>
      <c r="DK95" s="15"/>
      <c r="DL95" s="15"/>
      <c r="DM95" s="14"/>
      <c r="DN95" s="15"/>
      <c r="DO95" s="15"/>
      <c r="DP95" s="14"/>
      <c r="DQ95" s="14"/>
      <c r="DR95" s="14"/>
      <c r="DS95" s="15"/>
      <c r="DT95" s="15"/>
      <c r="DU95" s="14"/>
      <c r="DV95" s="15"/>
      <c r="DW95" s="15"/>
      <c r="DX95" s="14"/>
      <c r="DY95" s="15"/>
      <c r="DZ95" s="15"/>
      <c r="EA95" s="14"/>
      <c r="EB95" s="14"/>
      <c r="EC95" s="14"/>
      <c r="ED95" s="15"/>
      <c r="EE95" s="15"/>
      <c r="EF95" s="14"/>
      <c r="EG95" s="15"/>
      <c r="EH95" s="15"/>
      <c r="EI95" s="14"/>
      <c r="EJ95" s="15"/>
      <c r="EK95" s="15"/>
      <c r="EL95" s="14"/>
      <c r="EM95" s="16"/>
      <c r="EN95" s="16"/>
      <c r="EO95" s="16"/>
      <c r="EP95" s="16"/>
      <c r="EQ95" s="16"/>
      <c r="ER95" s="17"/>
      <c r="ES95" s="14"/>
      <c r="ET95" s="14"/>
      <c r="EU95" s="14"/>
      <c r="EV95" s="15"/>
      <c r="EW95" s="15"/>
      <c r="EX95" s="14"/>
      <c r="EY95" s="15"/>
      <c r="EZ95" s="15"/>
      <c r="FA95" s="14"/>
      <c r="FB95" s="15"/>
      <c r="FC95" s="15"/>
      <c r="FD95" s="14"/>
      <c r="FE95" s="14"/>
      <c r="FF95" s="14"/>
      <c r="FG95" s="15"/>
      <c r="FH95" s="15"/>
      <c r="FI95" s="14"/>
      <c r="FJ95" s="15"/>
      <c r="FK95" s="15"/>
      <c r="FL95" s="14"/>
      <c r="FM95" s="15"/>
      <c r="FN95" s="15"/>
      <c r="FO95" s="14"/>
      <c r="FP95" s="14"/>
      <c r="FQ95" s="14"/>
      <c r="FR95" s="15"/>
      <c r="FS95" s="15"/>
      <c r="FT95" s="14"/>
      <c r="FU95" s="15"/>
      <c r="FV95" s="15"/>
      <c r="FW95" s="14"/>
      <c r="FX95" s="15"/>
      <c r="FY95" s="15"/>
      <c r="FZ95" s="14"/>
      <c r="GA95" s="14"/>
      <c r="GB95" s="14"/>
      <c r="GC95" s="15"/>
      <c r="GD95" s="15"/>
      <c r="GE95" s="14"/>
      <c r="GF95" s="15"/>
      <c r="GG95" s="15"/>
      <c r="GH95" s="14"/>
      <c r="GI95" s="15"/>
      <c r="GJ95" s="15"/>
      <c r="GK95" s="14"/>
      <c r="GL95" s="16"/>
      <c r="GM95" s="16"/>
      <c r="GN95" s="16"/>
      <c r="GO95" s="16"/>
      <c r="GP95" s="16"/>
      <c r="GQ95" s="17"/>
      <c r="GR95" s="14"/>
      <c r="GS95" s="14"/>
      <c r="GT95" s="14"/>
      <c r="GU95" s="15"/>
      <c r="GV95" s="15"/>
      <c r="GW95" s="14"/>
      <c r="GX95" s="15"/>
      <c r="GY95" s="15"/>
      <c r="GZ95" s="14"/>
      <c r="HA95" s="15"/>
      <c r="HB95" s="15"/>
      <c r="HC95" s="14"/>
      <c r="HD95" s="14"/>
      <c r="HE95" s="14"/>
      <c r="HF95" s="15"/>
      <c r="HG95" s="15"/>
      <c r="HH95" s="14"/>
      <c r="HI95" s="15"/>
      <c r="HJ95" s="15"/>
      <c r="HK95" s="14"/>
      <c r="HL95" s="15"/>
      <c r="HM95" s="15"/>
      <c r="HN95" s="14"/>
      <c r="HO95" s="14"/>
      <c r="HP95" s="14"/>
      <c r="HQ95" s="15"/>
      <c r="HR95" s="15"/>
      <c r="HS95" s="14"/>
      <c r="HT95" s="15"/>
      <c r="HU95" s="15"/>
      <c r="HV95" s="14"/>
      <c r="HW95" s="15"/>
      <c r="HX95" s="15"/>
      <c r="HY95" s="14"/>
      <c r="HZ95" s="14"/>
      <c r="IA95" s="14"/>
      <c r="IB95" s="15"/>
      <c r="IC95" s="15"/>
      <c r="ID95" s="14"/>
      <c r="IE95" s="15"/>
      <c r="IF95" s="15"/>
      <c r="IG95" s="14"/>
      <c r="IH95" s="15"/>
      <c r="II95" s="15"/>
      <c r="IJ95" s="14"/>
      <c r="IK95" s="16"/>
      <c r="IL95" s="16"/>
      <c r="IM95" s="16"/>
      <c r="IN95" s="16"/>
    </row>
    <row r="96" spans="1:248" s="20" customFormat="1" ht="43.5" customHeight="1">
      <c r="A96" s="174" t="s">
        <v>145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8"/>
      <c r="AR96" s="178"/>
      <c r="AS96" s="98"/>
      <c r="AT96" s="98"/>
      <c r="AU96" s="99"/>
      <c r="AV96" s="14"/>
      <c r="AW96" s="14"/>
      <c r="AX96" s="15"/>
      <c r="AY96" s="15"/>
      <c r="AZ96" s="14"/>
      <c r="BA96" s="15"/>
      <c r="BB96" s="15"/>
      <c r="BC96" s="14"/>
      <c r="BD96" s="15"/>
      <c r="BE96" s="15"/>
      <c r="BF96" s="14"/>
      <c r="BG96" s="14"/>
      <c r="BH96" s="14"/>
      <c r="BI96" s="15"/>
      <c r="BJ96" s="15"/>
      <c r="BK96" s="14"/>
      <c r="BL96" s="15"/>
      <c r="BM96" s="15"/>
      <c r="BN96" s="14"/>
      <c r="BO96" s="15"/>
      <c r="BP96" s="15"/>
      <c r="BQ96" s="14"/>
      <c r="BR96" s="14"/>
      <c r="BS96" s="14"/>
      <c r="BT96" s="15"/>
      <c r="BU96" s="15"/>
      <c r="BV96" s="14"/>
      <c r="BW96" s="15"/>
      <c r="BX96" s="15"/>
      <c r="BY96" s="14"/>
      <c r="BZ96" s="15"/>
      <c r="CA96" s="15"/>
      <c r="CB96" s="14"/>
      <c r="CC96" s="14"/>
      <c r="CD96" s="14"/>
      <c r="CE96" s="15"/>
      <c r="CF96" s="15"/>
      <c r="CG96" s="14"/>
      <c r="CH96" s="15"/>
      <c r="CI96" s="15"/>
      <c r="CJ96" s="14"/>
      <c r="CK96" s="15"/>
      <c r="CL96" s="15"/>
      <c r="CM96" s="14"/>
      <c r="CN96" s="23"/>
      <c r="CO96" s="23"/>
      <c r="CP96" s="23"/>
      <c r="CQ96" s="23"/>
      <c r="CR96" s="23"/>
      <c r="CS96" s="17"/>
      <c r="CT96" s="14"/>
      <c r="CU96" s="14"/>
      <c r="CV96" s="14"/>
      <c r="CW96" s="15"/>
      <c r="CX96" s="15"/>
      <c r="CY96" s="14"/>
      <c r="CZ96" s="15"/>
      <c r="DA96" s="15"/>
      <c r="DB96" s="14"/>
      <c r="DC96" s="15"/>
      <c r="DD96" s="15"/>
      <c r="DE96" s="14"/>
      <c r="DF96" s="14"/>
      <c r="DG96" s="14"/>
      <c r="DH96" s="15"/>
      <c r="DI96" s="15"/>
      <c r="DJ96" s="14"/>
      <c r="DK96" s="15"/>
      <c r="DL96" s="15"/>
      <c r="DM96" s="14"/>
      <c r="DN96" s="15"/>
      <c r="DO96" s="15"/>
      <c r="DP96" s="14"/>
      <c r="DQ96" s="14"/>
      <c r="DR96" s="14"/>
      <c r="DS96" s="15"/>
      <c r="DT96" s="15"/>
      <c r="DU96" s="14"/>
      <c r="DV96" s="15"/>
      <c r="DW96" s="15"/>
      <c r="DX96" s="14"/>
      <c r="DY96" s="15"/>
      <c r="DZ96" s="15"/>
      <c r="EA96" s="14"/>
      <c r="EB96" s="14"/>
      <c r="EC96" s="14"/>
      <c r="ED96" s="15"/>
      <c r="EE96" s="15"/>
      <c r="EF96" s="14"/>
      <c r="EG96" s="15"/>
      <c r="EH96" s="15"/>
      <c r="EI96" s="14"/>
      <c r="EJ96" s="15"/>
      <c r="EK96" s="15"/>
      <c r="EL96" s="14"/>
      <c r="EM96" s="23"/>
      <c r="EN96" s="23"/>
      <c r="EO96" s="23"/>
      <c r="EP96" s="23"/>
      <c r="EQ96" s="23"/>
      <c r="ER96" s="17"/>
      <c r="ES96" s="14"/>
      <c r="ET96" s="14"/>
      <c r="EU96" s="14"/>
      <c r="EV96" s="15"/>
      <c r="EW96" s="15"/>
      <c r="EX96" s="14"/>
      <c r="EY96" s="15"/>
      <c r="EZ96" s="15"/>
      <c r="FA96" s="14"/>
      <c r="FB96" s="15"/>
      <c r="FC96" s="15"/>
      <c r="FD96" s="14"/>
      <c r="FE96" s="14"/>
      <c r="FF96" s="14"/>
      <c r="FG96" s="15"/>
      <c r="FH96" s="15"/>
      <c r="FI96" s="14"/>
      <c r="FJ96" s="15"/>
      <c r="FK96" s="15"/>
      <c r="FL96" s="14"/>
      <c r="FM96" s="15"/>
      <c r="FN96" s="15"/>
      <c r="FO96" s="14"/>
      <c r="FP96" s="14"/>
      <c r="FQ96" s="14"/>
      <c r="FR96" s="15"/>
      <c r="FS96" s="15"/>
      <c r="FT96" s="14"/>
      <c r="FU96" s="15"/>
      <c r="FV96" s="15"/>
      <c r="FW96" s="14"/>
      <c r="FX96" s="15"/>
      <c r="FY96" s="15"/>
      <c r="FZ96" s="14"/>
      <c r="GA96" s="14"/>
      <c r="GB96" s="14"/>
      <c r="GC96" s="15"/>
      <c r="GD96" s="15"/>
      <c r="GE96" s="14"/>
      <c r="GF96" s="15"/>
      <c r="GG96" s="15"/>
      <c r="GH96" s="14"/>
      <c r="GI96" s="15"/>
      <c r="GJ96" s="15"/>
      <c r="GK96" s="14"/>
      <c r="GL96" s="23"/>
      <c r="GM96" s="23"/>
      <c r="GN96" s="23"/>
      <c r="GO96" s="23"/>
      <c r="GP96" s="23"/>
      <c r="GQ96" s="17"/>
      <c r="GR96" s="14"/>
      <c r="GS96" s="14"/>
      <c r="GT96" s="14"/>
      <c r="GU96" s="15"/>
      <c r="GV96" s="15"/>
      <c r="GW96" s="14"/>
      <c r="GX96" s="15"/>
      <c r="GY96" s="15"/>
      <c r="GZ96" s="14"/>
      <c r="HA96" s="15"/>
      <c r="HB96" s="15"/>
      <c r="HC96" s="14"/>
      <c r="HD96" s="14"/>
      <c r="HE96" s="14"/>
      <c r="HF96" s="15"/>
      <c r="HG96" s="15"/>
      <c r="HH96" s="14"/>
      <c r="HI96" s="15"/>
      <c r="HJ96" s="15"/>
      <c r="HK96" s="14"/>
      <c r="HL96" s="15"/>
      <c r="HM96" s="15"/>
      <c r="HN96" s="14"/>
      <c r="HO96" s="14"/>
      <c r="HP96" s="14"/>
      <c r="HQ96" s="15"/>
      <c r="HR96" s="15"/>
      <c r="HS96" s="14"/>
      <c r="HT96" s="15"/>
      <c r="HU96" s="15"/>
      <c r="HV96" s="14"/>
      <c r="HW96" s="15"/>
      <c r="HX96" s="15"/>
      <c r="HY96" s="14"/>
      <c r="HZ96" s="14"/>
      <c r="IA96" s="14"/>
      <c r="IB96" s="15"/>
      <c r="IC96" s="15"/>
      <c r="ID96" s="14"/>
      <c r="IE96" s="15"/>
      <c r="IF96" s="15"/>
      <c r="IG96" s="14"/>
      <c r="IH96" s="15"/>
      <c r="II96" s="15"/>
      <c r="IJ96" s="14"/>
      <c r="IK96" s="23"/>
      <c r="IL96" s="23"/>
      <c r="IM96" s="23"/>
      <c r="IN96" s="23"/>
    </row>
    <row r="97" spans="1:248" s="18" customFormat="1" ht="45.75" customHeight="1">
      <c r="A97" s="360" t="s">
        <v>146</v>
      </c>
      <c r="B97" s="360"/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238"/>
      <c r="AS97" s="79"/>
      <c r="AT97" s="79"/>
      <c r="AU97" s="79"/>
    </row>
    <row r="98" spans="1:248" s="20" customFormat="1" ht="57.75" customHeight="1">
      <c r="A98" s="350" t="s">
        <v>118</v>
      </c>
      <c r="B98" s="350" t="s">
        <v>147</v>
      </c>
      <c r="C98" s="361" t="s">
        <v>96</v>
      </c>
      <c r="D98" s="245" t="s">
        <v>17</v>
      </c>
      <c r="E98" s="246">
        <f>E99+E100</f>
        <v>40</v>
      </c>
      <c r="F98" s="246">
        <f>F99+F100</f>
        <v>0</v>
      </c>
      <c r="G98" s="312">
        <f>F98/E98*100</f>
        <v>0</v>
      </c>
      <c r="H98" s="227"/>
      <c r="I98" s="227"/>
      <c r="J98" s="227"/>
      <c r="K98" s="226"/>
      <c r="L98" s="227"/>
      <c r="M98" s="227"/>
      <c r="N98" s="226"/>
      <c r="O98" s="227"/>
      <c r="P98" s="227"/>
      <c r="Q98" s="226"/>
      <c r="R98" s="227"/>
      <c r="S98" s="227"/>
      <c r="T98" s="226"/>
      <c r="U98" s="227"/>
      <c r="V98" s="227"/>
      <c r="W98" s="226"/>
      <c r="X98" s="227"/>
      <c r="Y98" s="227"/>
      <c r="Z98" s="226"/>
      <c r="AA98" s="227"/>
      <c r="AB98" s="227"/>
      <c r="AC98" s="226"/>
      <c r="AD98" s="227"/>
      <c r="AE98" s="227"/>
      <c r="AF98" s="226"/>
      <c r="AG98" s="227"/>
      <c r="AH98" s="227"/>
      <c r="AI98" s="226"/>
      <c r="AJ98" s="227">
        <f>AJ99+AJ100</f>
        <v>40</v>
      </c>
      <c r="AK98" s="227">
        <f>AK99+AK100</f>
        <v>0</v>
      </c>
      <c r="AL98" s="226"/>
      <c r="AM98" s="227"/>
      <c r="AN98" s="227"/>
      <c r="AO98" s="226"/>
      <c r="AP98" s="227"/>
      <c r="AQ98" s="227"/>
      <c r="AR98" s="226"/>
      <c r="AS98" s="79"/>
      <c r="AT98" s="79"/>
      <c r="AU98" s="79"/>
    </row>
    <row r="99" spans="1:248" s="20" customFormat="1" ht="65.25" customHeight="1">
      <c r="A99" s="364"/>
      <c r="B99" s="364"/>
      <c r="C99" s="362"/>
      <c r="D99" s="244" t="s">
        <v>19</v>
      </c>
      <c r="E99" s="88">
        <f>E102</f>
        <v>40</v>
      </c>
      <c r="F99" s="88">
        <f>F102</f>
        <v>0</v>
      </c>
      <c r="G99" s="59"/>
      <c r="H99" s="227"/>
      <c r="I99" s="227"/>
      <c r="J99" s="227"/>
      <c r="K99" s="226"/>
      <c r="L99" s="227"/>
      <c r="M99" s="227"/>
      <c r="N99" s="226"/>
      <c r="O99" s="227"/>
      <c r="P99" s="227"/>
      <c r="Q99" s="226"/>
      <c r="R99" s="227"/>
      <c r="S99" s="227"/>
      <c r="T99" s="226"/>
      <c r="U99" s="227"/>
      <c r="V99" s="227"/>
      <c r="W99" s="226"/>
      <c r="X99" s="227"/>
      <c r="Y99" s="227"/>
      <c r="Z99" s="226"/>
      <c r="AA99" s="227"/>
      <c r="AB99" s="227"/>
      <c r="AC99" s="226"/>
      <c r="AD99" s="227"/>
      <c r="AE99" s="227"/>
      <c r="AF99" s="226"/>
      <c r="AG99" s="227"/>
      <c r="AH99" s="227"/>
      <c r="AI99" s="226"/>
      <c r="AJ99" s="227">
        <f>AJ102</f>
        <v>40</v>
      </c>
      <c r="AK99" s="227">
        <f>AK102</f>
        <v>0</v>
      </c>
      <c r="AL99" s="226"/>
      <c r="AM99" s="227"/>
      <c r="AN99" s="227"/>
      <c r="AO99" s="226"/>
      <c r="AP99" s="227"/>
      <c r="AQ99" s="227"/>
      <c r="AR99" s="226"/>
      <c r="AS99" s="79"/>
      <c r="AT99" s="79"/>
      <c r="AU99" s="79"/>
    </row>
    <row r="100" spans="1:248" s="20" customFormat="1" ht="81" customHeight="1">
      <c r="A100" s="365"/>
      <c r="B100" s="365"/>
      <c r="C100" s="363"/>
      <c r="D100" s="244" t="s">
        <v>28</v>
      </c>
      <c r="E100" s="88">
        <f>E103</f>
        <v>0</v>
      </c>
      <c r="F100" s="88">
        <f>F103</f>
        <v>0</v>
      </c>
      <c r="G100" s="59"/>
      <c r="H100" s="227"/>
      <c r="I100" s="227"/>
      <c r="J100" s="227"/>
      <c r="K100" s="226"/>
      <c r="L100" s="227"/>
      <c r="M100" s="227"/>
      <c r="N100" s="226"/>
      <c r="O100" s="227"/>
      <c r="P100" s="227"/>
      <c r="Q100" s="226"/>
      <c r="R100" s="227"/>
      <c r="S100" s="227"/>
      <c r="T100" s="226"/>
      <c r="U100" s="227"/>
      <c r="V100" s="227"/>
      <c r="W100" s="226"/>
      <c r="X100" s="227"/>
      <c r="Y100" s="227"/>
      <c r="Z100" s="226"/>
      <c r="AA100" s="227"/>
      <c r="AB100" s="227"/>
      <c r="AC100" s="226"/>
      <c r="AD100" s="227"/>
      <c r="AE100" s="227"/>
      <c r="AF100" s="226"/>
      <c r="AG100" s="227"/>
      <c r="AH100" s="227"/>
      <c r="AI100" s="226"/>
      <c r="AJ100" s="227">
        <f>AJ103</f>
        <v>0</v>
      </c>
      <c r="AK100" s="227">
        <f>AK103</f>
        <v>0</v>
      </c>
      <c r="AL100" s="226"/>
      <c r="AM100" s="227"/>
      <c r="AN100" s="227"/>
      <c r="AO100" s="226"/>
      <c r="AP100" s="227"/>
      <c r="AQ100" s="227"/>
      <c r="AR100" s="226"/>
      <c r="AS100" s="79"/>
      <c r="AT100" s="79"/>
      <c r="AU100" s="79"/>
    </row>
    <row r="101" spans="1:248" ht="42" customHeight="1">
      <c r="A101" s="377" t="s">
        <v>97</v>
      </c>
      <c r="B101" s="329" t="s">
        <v>66</v>
      </c>
      <c r="C101" s="329" t="s">
        <v>96</v>
      </c>
      <c r="D101" s="175" t="s">
        <v>17</v>
      </c>
      <c r="E101" s="92">
        <f>E102+E103</f>
        <v>40</v>
      </c>
      <c r="F101" s="92">
        <f>F102+F103</f>
        <v>0</v>
      </c>
      <c r="G101" s="176"/>
      <c r="H101" s="92"/>
      <c r="I101" s="92"/>
      <c r="J101" s="92"/>
      <c r="K101" s="176"/>
      <c r="L101" s="92"/>
      <c r="M101" s="92"/>
      <c r="N101" s="176"/>
      <c r="O101" s="92"/>
      <c r="P101" s="92"/>
      <c r="Q101" s="176"/>
      <c r="R101" s="92"/>
      <c r="S101" s="92"/>
      <c r="T101" s="176"/>
      <c r="U101" s="92"/>
      <c r="V101" s="92"/>
      <c r="W101" s="176"/>
      <c r="X101" s="92"/>
      <c r="Y101" s="92"/>
      <c r="Z101" s="176"/>
      <c r="AA101" s="92"/>
      <c r="AB101" s="92"/>
      <c r="AC101" s="176"/>
      <c r="AD101" s="92"/>
      <c r="AE101" s="92"/>
      <c r="AF101" s="176"/>
      <c r="AG101" s="92"/>
      <c r="AH101" s="92"/>
      <c r="AI101" s="176"/>
      <c r="AJ101" s="92">
        <f>AJ102+AJ103</f>
        <v>40</v>
      </c>
      <c r="AK101" s="92">
        <f>AK102+AK103</f>
        <v>0</v>
      </c>
      <c r="AL101" s="176"/>
      <c r="AM101" s="92">
        <f>AM102+AM103</f>
        <v>0</v>
      </c>
      <c r="AN101" s="92"/>
      <c r="AO101" s="176"/>
      <c r="AP101" s="92">
        <f>AP102+AP103</f>
        <v>0</v>
      </c>
      <c r="AQ101" s="92"/>
      <c r="AR101" s="176"/>
      <c r="AS101" s="83"/>
      <c r="AT101" s="83"/>
      <c r="AU101" s="83"/>
    </row>
    <row r="102" spans="1:248" ht="105" customHeight="1">
      <c r="A102" s="377"/>
      <c r="B102" s="329"/>
      <c r="C102" s="329"/>
      <c r="D102" s="63" t="s">
        <v>19</v>
      </c>
      <c r="E102" s="84">
        <f>I102+L102+O102+R102+U102+X102+AA102+AD102+AG102+AJ102+AM102+AP102</f>
        <v>40</v>
      </c>
      <c r="F102" s="84">
        <f>J102+M102+P102+S102+V102+Y102+AB102+AE102+AH102+AK102+AN102+AQ102</f>
        <v>0</v>
      </c>
      <c r="G102" s="85"/>
      <c r="H102" s="84"/>
      <c r="I102" s="86"/>
      <c r="J102" s="86"/>
      <c r="K102" s="65"/>
      <c r="L102" s="87"/>
      <c r="M102" s="87"/>
      <c r="N102" s="67"/>
      <c r="O102" s="86"/>
      <c r="P102" s="86"/>
      <c r="Q102" s="65"/>
      <c r="R102" s="87"/>
      <c r="S102" s="87"/>
      <c r="T102" s="67"/>
      <c r="U102" s="86"/>
      <c r="V102" s="86"/>
      <c r="W102" s="65"/>
      <c r="X102" s="87"/>
      <c r="Y102" s="87"/>
      <c r="Z102" s="67"/>
      <c r="AA102" s="86"/>
      <c r="AB102" s="86"/>
      <c r="AC102" s="65"/>
      <c r="AD102" s="87"/>
      <c r="AE102" s="87"/>
      <c r="AF102" s="67"/>
      <c r="AG102" s="86"/>
      <c r="AH102" s="86"/>
      <c r="AI102" s="65"/>
      <c r="AJ102" s="87">
        <v>40</v>
      </c>
      <c r="AK102" s="87"/>
      <c r="AL102" s="67"/>
      <c r="AM102" s="86"/>
      <c r="AN102" s="86"/>
      <c r="AO102" s="65"/>
      <c r="AP102" s="87"/>
      <c r="AQ102" s="87"/>
      <c r="AR102" s="67"/>
      <c r="AS102" s="55"/>
      <c r="AT102" s="95"/>
      <c r="AU102" s="55"/>
    </row>
    <row r="103" spans="1:248" ht="64.8">
      <c r="A103" s="377"/>
      <c r="B103" s="329"/>
      <c r="C103" s="329"/>
      <c r="D103" s="63" t="s">
        <v>28</v>
      </c>
      <c r="E103" s="84">
        <f>I103+L103+O103+R103+U103+X103+AA103+AD103+AG103+AJ103+AM103+AP103</f>
        <v>0</v>
      </c>
      <c r="F103" s="84">
        <f>J103+M103+P103+S103+V103+Y103+AB103+AE103+AH103+AK103+AN103+AQ103</f>
        <v>0</v>
      </c>
      <c r="G103" s="85"/>
      <c r="H103" s="84"/>
      <c r="I103" s="86"/>
      <c r="J103" s="86"/>
      <c r="K103" s="65"/>
      <c r="L103" s="87"/>
      <c r="M103" s="87"/>
      <c r="N103" s="67"/>
      <c r="O103" s="86"/>
      <c r="P103" s="86"/>
      <c r="Q103" s="65"/>
      <c r="R103" s="87"/>
      <c r="S103" s="87"/>
      <c r="T103" s="67"/>
      <c r="U103" s="86"/>
      <c r="V103" s="86"/>
      <c r="W103" s="65"/>
      <c r="X103" s="87"/>
      <c r="Y103" s="87"/>
      <c r="Z103" s="67"/>
      <c r="AA103" s="86"/>
      <c r="AB103" s="86"/>
      <c r="AC103" s="65"/>
      <c r="AD103" s="87"/>
      <c r="AE103" s="87"/>
      <c r="AF103" s="67"/>
      <c r="AG103" s="86"/>
      <c r="AH103" s="86"/>
      <c r="AI103" s="65"/>
      <c r="AJ103" s="87"/>
      <c r="AK103" s="87"/>
      <c r="AL103" s="67"/>
      <c r="AM103" s="86"/>
      <c r="AN103" s="86"/>
      <c r="AO103" s="65"/>
      <c r="AP103" s="87"/>
      <c r="AQ103" s="87"/>
      <c r="AR103" s="67"/>
      <c r="AS103" s="55"/>
      <c r="AT103" s="55"/>
      <c r="AU103" s="55"/>
    </row>
    <row r="104" spans="1:248" s="20" customFormat="1" ht="56.25" customHeight="1">
      <c r="A104" s="378" t="s">
        <v>119</v>
      </c>
      <c r="B104" s="378" t="s">
        <v>148</v>
      </c>
      <c r="C104" s="361" t="s">
        <v>96</v>
      </c>
      <c r="D104" s="245" t="s">
        <v>17</v>
      </c>
      <c r="E104" s="248">
        <f t="shared" ref="E104:F106" si="69">E107+E110+E113+E116</f>
        <v>59981.2</v>
      </c>
      <c r="F104" s="248">
        <f t="shared" si="69"/>
        <v>44870.861000000004</v>
      </c>
      <c r="G104" s="312">
        <f>F104/E104*100</f>
        <v>74.808208238581429</v>
      </c>
      <c r="H104" s="235"/>
      <c r="I104" s="232">
        <f t="shared" ref="I104:J106" si="70">I107+I110+I113+I116</f>
        <v>0</v>
      </c>
      <c r="J104" s="232">
        <f t="shared" si="70"/>
        <v>0</v>
      </c>
      <c r="K104" s="266"/>
      <c r="L104" s="232">
        <f t="shared" ref="L104:M106" si="71">L107+L110+L113+L116</f>
        <v>3252.0210000000002</v>
      </c>
      <c r="M104" s="232">
        <f t="shared" si="71"/>
        <v>3252.0210000000002</v>
      </c>
      <c r="N104" s="266">
        <f>M104/L104*100</f>
        <v>100</v>
      </c>
      <c r="O104" s="232">
        <f t="shared" ref="O104:P106" si="72">O107+O110+O113+O116</f>
        <v>13466.512000000001</v>
      </c>
      <c r="P104" s="232">
        <f t="shared" si="72"/>
        <v>13466.512000000001</v>
      </c>
      <c r="Q104" s="266">
        <f>P104/O104*100</f>
        <v>100</v>
      </c>
      <c r="R104" s="232">
        <f t="shared" ref="R104:S106" si="73">R107+R110+R113+R116</f>
        <v>7487.7780000000002</v>
      </c>
      <c r="S104" s="232">
        <f t="shared" si="73"/>
        <v>7487.7780000000002</v>
      </c>
      <c r="T104" s="266">
        <f>S104/R104*100</f>
        <v>100</v>
      </c>
      <c r="U104" s="232">
        <f t="shared" ref="U104:V106" si="74">U107+U110+U113+U116</f>
        <v>0</v>
      </c>
      <c r="V104" s="232">
        <f t="shared" si="74"/>
        <v>0</v>
      </c>
      <c r="W104" s="266"/>
      <c r="X104" s="232">
        <f t="shared" ref="X104:Y106" si="75">X107+X110+X113+X116</f>
        <v>12000</v>
      </c>
      <c r="Y104" s="232">
        <f t="shared" si="75"/>
        <v>11440.993</v>
      </c>
      <c r="Z104" s="266"/>
      <c r="AA104" s="232">
        <f t="shared" ref="AA104:AB106" si="76">AA107+AA110+AA113+AA116</f>
        <v>9240.0770000000011</v>
      </c>
      <c r="AB104" s="232">
        <f t="shared" si="76"/>
        <v>9223.5570000000007</v>
      </c>
      <c r="AC104" s="266"/>
      <c r="AD104" s="232">
        <f t="shared" ref="AD104:AE106" si="77">AD107+AD110+AD113+AD116</f>
        <v>6000</v>
      </c>
      <c r="AE104" s="232">
        <f t="shared" si="77"/>
        <v>0</v>
      </c>
      <c r="AF104" s="266"/>
      <c r="AG104" s="232">
        <f t="shared" ref="AG104:AH106" si="78">AG107+AG110+AG113+AG116</f>
        <v>6000</v>
      </c>
      <c r="AH104" s="232">
        <f t="shared" si="78"/>
        <v>0</v>
      </c>
      <c r="AI104" s="266"/>
      <c r="AJ104" s="232">
        <f t="shared" ref="AJ104:AK106" si="79">AJ107+AJ110+AJ113+AJ116</f>
        <v>2534.8119999999999</v>
      </c>
      <c r="AK104" s="232">
        <f t="shared" si="79"/>
        <v>0</v>
      </c>
      <c r="AL104" s="266"/>
      <c r="AM104" s="232">
        <f t="shared" ref="AM104:AN106" si="80">AM107+AM110+AM113+AM116</f>
        <v>0</v>
      </c>
      <c r="AN104" s="232">
        <f t="shared" si="80"/>
        <v>0</v>
      </c>
      <c r="AO104" s="266"/>
      <c r="AP104" s="232">
        <f t="shared" ref="AP104:AQ106" si="81">AP107+AP110+AP113+AP116</f>
        <v>0</v>
      </c>
      <c r="AQ104" s="232">
        <f t="shared" si="81"/>
        <v>0</v>
      </c>
      <c r="AR104" s="266"/>
      <c r="AS104" s="179"/>
      <c r="AT104" s="179"/>
      <c r="AU104" s="180"/>
      <c r="AV104" s="11"/>
      <c r="AW104" s="11"/>
      <c r="AX104" s="10"/>
      <c r="AY104" s="10"/>
      <c r="AZ104" s="11"/>
      <c r="BA104" s="10"/>
      <c r="BB104" s="10"/>
      <c r="BC104" s="11"/>
      <c r="BD104" s="10"/>
      <c r="BE104" s="10"/>
      <c r="BF104" s="11"/>
      <c r="BG104" s="11"/>
      <c r="BH104" s="11"/>
      <c r="BI104" s="10"/>
      <c r="BJ104" s="10"/>
      <c r="BK104" s="11"/>
      <c r="BL104" s="10"/>
      <c r="BM104" s="10"/>
      <c r="BN104" s="11"/>
      <c r="BO104" s="10"/>
      <c r="BP104" s="10"/>
      <c r="BQ104" s="11"/>
      <c r="BR104" s="11"/>
      <c r="BS104" s="11"/>
      <c r="BT104" s="10"/>
      <c r="BU104" s="10"/>
      <c r="BV104" s="11"/>
      <c r="BW104" s="10"/>
      <c r="BX104" s="10"/>
      <c r="BY104" s="11"/>
      <c r="BZ104" s="10"/>
      <c r="CA104" s="10"/>
      <c r="CB104" s="11"/>
      <c r="CC104" s="11"/>
      <c r="CD104" s="11"/>
      <c r="CE104" s="10"/>
      <c r="CF104" s="10"/>
      <c r="CG104" s="11"/>
      <c r="CH104" s="10"/>
      <c r="CI104" s="10"/>
      <c r="CJ104" s="11"/>
      <c r="CK104" s="10"/>
      <c r="CL104" s="10"/>
      <c r="CM104" s="11"/>
      <c r="CN104" s="12"/>
      <c r="CO104" s="12"/>
      <c r="CP104" s="12"/>
      <c r="CQ104" s="12"/>
      <c r="CR104" s="12"/>
      <c r="CS104" s="13"/>
      <c r="CT104" s="11"/>
      <c r="CU104" s="11"/>
      <c r="CV104" s="11"/>
      <c r="CW104" s="10"/>
      <c r="CX104" s="10"/>
      <c r="CY104" s="11"/>
      <c r="CZ104" s="10"/>
      <c r="DA104" s="10"/>
      <c r="DB104" s="11"/>
      <c r="DC104" s="10"/>
      <c r="DD104" s="10"/>
      <c r="DE104" s="11"/>
      <c r="DF104" s="14"/>
      <c r="DG104" s="14"/>
      <c r="DH104" s="15"/>
      <c r="DI104" s="15"/>
      <c r="DJ104" s="14"/>
      <c r="DK104" s="15"/>
      <c r="DL104" s="15"/>
      <c r="DM104" s="14"/>
      <c r="DN104" s="15"/>
      <c r="DO104" s="15"/>
      <c r="DP104" s="14"/>
      <c r="DQ104" s="14"/>
      <c r="DR104" s="14"/>
      <c r="DS104" s="15"/>
      <c r="DT104" s="15"/>
      <c r="DU104" s="14"/>
      <c r="DV104" s="15"/>
      <c r="DW104" s="15"/>
      <c r="DX104" s="14"/>
      <c r="DY104" s="15"/>
      <c r="DZ104" s="15"/>
      <c r="EA104" s="14"/>
      <c r="EB104" s="14"/>
      <c r="EC104" s="14"/>
      <c r="ED104" s="15"/>
      <c r="EE104" s="15"/>
      <c r="EF104" s="14"/>
      <c r="EG104" s="15"/>
      <c r="EH104" s="15"/>
      <c r="EI104" s="14"/>
      <c r="EJ104" s="15"/>
      <c r="EK104" s="15"/>
      <c r="EL104" s="14"/>
      <c r="EM104" s="23"/>
      <c r="EN104" s="23"/>
      <c r="EO104" s="23"/>
      <c r="EP104" s="23"/>
      <c r="EQ104" s="23"/>
      <c r="ER104" s="17"/>
      <c r="ES104" s="14"/>
      <c r="ET104" s="14"/>
      <c r="EU104" s="14"/>
      <c r="EV104" s="15"/>
      <c r="EW104" s="15"/>
      <c r="EX104" s="14"/>
      <c r="EY104" s="15"/>
      <c r="EZ104" s="15"/>
      <c r="FA104" s="14"/>
      <c r="FB104" s="15"/>
      <c r="FC104" s="15"/>
      <c r="FD104" s="14"/>
      <c r="FE104" s="14"/>
      <c r="FF104" s="14"/>
      <c r="FG104" s="15"/>
      <c r="FH104" s="15"/>
      <c r="FI104" s="14"/>
      <c r="FJ104" s="15"/>
      <c r="FK104" s="15"/>
      <c r="FL104" s="14"/>
      <c r="FM104" s="15"/>
      <c r="FN104" s="15"/>
      <c r="FO104" s="14"/>
      <c r="FP104" s="14"/>
      <c r="FQ104" s="14"/>
      <c r="FR104" s="15"/>
      <c r="FS104" s="15"/>
      <c r="FT104" s="14"/>
      <c r="FU104" s="15"/>
      <c r="FV104" s="15"/>
      <c r="FW104" s="14"/>
      <c r="FX104" s="15"/>
      <c r="FY104" s="15"/>
      <c r="FZ104" s="14"/>
      <c r="GA104" s="14"/>
      <c r="GB104" s="14"/>
      <c r="GC104" s="15"/>
      <c r="GD104" s="15"/>
      <c r="GE104" s="14"/>
      <c r="GF104" s="15"/>
      <c r="GG104" s="15"/>
      <c r="GH104" s="14"/>
      <c r="GI104" s="15"/>
      <c r="GJ104" s="15"/>
      <c r="GK104" s="14"/>
      <c r="GL104" s="23"/>
      <c r="GM104" s="23"/>
      <c r="GN104" s="23"/>
      <c r="GO104" s="23"/>
      <c r="GP104" s="23"/>
      <c r="GQ104" s="17"/>
      <c r="GR104" s="14"/>
      <c r="GS104" s="14"/>
      <c r="GT104" s="14"/>
      <c r="GU104" s="15"/>
      <c r="GV104" s="15"/>
      <c r="GW104" s="14"/>
      <c r="GX104" s="15"/>
      <c r="GY104" s="15"/>
      <c r="GZ104" s="14"/>
      <c r="HA104" s="15"/>
      <c r="HB104" s="15"/>
      <c r="HC104" s="14"/>
      <c r="HD104" s="14"/>
      <c r="HE104" s="14"/>
      <c r="HF104" s="15"/>
      <c r="HG104" s="15"/>
      <c r="HH104" s="14"/>
      <c r="HI104" s="15"/>
      <c r="HJ104" s="15"/>
      <c r="HK104" s="14"/>
      <c r="HL104" s="15"/>
      <c r="HM104" s="15"/>
      <c r="HN104" s="14"/>
      <c r="HO104" s="14"/>
      <c r="HP104" s="14"/>
      <c r="HQ104" s="15"/>
      <c r="HR104" s="15"/>
      <c r="HS104" s="14"/>
      <c r="HT104" s="15"/>
      <c r="HU104" s="15"/>
      <c r="HV104" s="14"/>
      <c r="HW104" s="15"/>
      <c r="HX104" s="15"/>
      <c r="HY104" s="14"/>
      <c r="HZ104" s="14"/>
      <c r="IA104" s="14"/>
      <c r="IB104" s="15"/>
      <c r="IC104" s="15"/>
      <c r="ID104" s="14"/>
      <c r="IE104" s="15"/>
      <c r="IF104" s="15"/>
      <c r="IG104" s="14"/>
      <c r="IH104" s="15"/>
      <c r="II104" s="15"/>
      <c r="IJ104" s="14"/>
      <c r="IK104" s="23"/>
      <c r="IL104" s="23"/>
      <c r="IM104" s="23"/>
      <c r="IN104" s="23"/>
    </row>
    <row r="105" spans="1:248" s="20" customFormat="1" ht="69.75" customHeight="1">
      <c r="A105" s="379"/>
      <c r="B105" s="379"/>
      <c r="C105" s="362"/>
      <c r="D105" s="244" t="s">
        <v>19</v>
      </c>
      <c r="E105" s="250">
        <f t="shared" si="69"/>
        <v>59300</v>
      </c>
      <c r="F105" s="250">
        <f t="shared" si="69"/>
        <v>44189.661000000007</v>
      </c>
      <c r="G105" s="59">
        <f t="shared" ref="G105:G106" si="82">F105/E105*100</f>
        <v>74.518821247892092</v>
      </c>
      <c r="H105" s="236"/>
      <c r="I105" s="236">
        <f t="shared" si="70"/>
        <v>0</v>
      </c>
      <c r="J105" s="236">
        <f t="shared" si="70"/>
        <v>0</v>
      </c>
      <c r="K105" s="237"/>
      <c r="L105" s="236">
        <f t="shared" si="71"/>
        <v>3252.0210000000002</v>
      </c>
      <c r="M105" s="236">
        <f t="shared" si="71"/>
        <v>3252.0210000000002</v>
      </c>
      <c r="N105" s="234">
        <f t="shared" ref="N105:N106" si="83">M105/L105*100</f>
        <v>100</v>
      </c>
      <c r="O105" s="236">
        <f t="shared" si="72"/>
        <v>13466.512000000001</v>
      </c>
      <c r="P105" s="236">
        <f t="shared" si="72"/>
        <v>13466.512000000001</v>
      </c>
      <c r="Q105" s="234">
        <f t="shared" ref="Q105:Q106" si="84">P105/O105*100</f>
        <v>100</v>
      </c>
      <c r="R105" s="236">
        <f t="shared" si="73"/>
        <v>7487.7780000000002</v>
      </c>
      <c r="S105" s="236">
        <f t="shared" si="73"/>
        <v>7487.7780000000002</v>
      </c>
      <c r="T105" s="234">
        <f t="shared" ref="T105:T106" si="85">S105/R105*100</f>
        <v>100</v>
      </c>
      <c r="U105" s="236">
        <f t="shared" si="74"/>
        <v>0</v>
      </c>
      <c r="V105" s="236">
        <f t="shared" si="74"/>
        <v>0</v>
      </c>
      <c r="W105" s="237"/>
      <c r="X105" s="236">
        <f t="shared" si="75"/>
        <v>12000</v>
      </c>
      <c r="Y105" s="236">
        <f t="shared" si="75"/>
        <v>11440.993</v>
      </c>
      <c r="Z105" s="237"/>
      <c r="AA105" s="236">
        <f t="shared" si="76"/>
        <v>8558.8770000000004</v>
      </c>
      <c r="AB105" s="236">
        <f t="shared" si="76"/>
        <v>8542.357</v>
      </c>
      <c r="AC105" s="237"/>
      <c r="AD105" s="236">
        <f t="shared" si="77"/>
        <v>6000</v>
      </c>
      <c r="AE105" s="236">
        <f t="shared" si="77"/>
        <v>0</v>
      </c>
      <c r="AF105" s="237"/>
      <c r="AG105" s="236">
        <f t="shared" si="78"/>
        <v>6000</v>
      </c>
      <c r="AH105" s="236">
        <f t="shared" si="78"/>
        <v>0</v>
      </c>
      <c r="AI105" s="237"/>
      <c r="AJ105" s="236">
        <f t="shared" si="79"/>
        <v>2534.8119999999999</v>
      </c>
      <c r="AK105" s="236">
        <f t="shared" si="79"/>
        <v>0</v>
      </c>
      <c r="AL105" s="237"/>
      <c r="AM105" s="236">
        <f t="shared" si="80"/>
        <v>0</v>
      </c>
      <c r="AN105" s="236">
        <f t="shared" si="80"/>
        <v>0</v>
      </c>
      <c r="AO105" s="237"/>
      <c r="AP105" s="236">
        <f t="shared" si="81"/>
        <v>0</v>
      </c>
      <c r="AQ105" s="236">
        <f t="shared" si="81"/>
        <v>0</v>
      </c>
      <c r="AR105" s="237"/>
      <c r="AS105" s="179"/>
      <c r="AT105" s="179"/>
      <c r="AU105" s="180"/>
      <c r="AV105" s="14"/>
      <c r="AW105" s="14"/>
      <c r="AX105" s="15"/>
      <c r="AY105" s="15"/>
      <c r="AZ105" s="14"/>
      <c r="BA105" s="15"/>
      <c r="BB105" s="15"/>
      <c r="BC105" s="14"/>
      <c r="BD105" s="15"/>
      <c r="BE105" s="15"/>
      <c r="BF105" s="14"/>
      <c r="BG105" s="14"/>
      <c r="BH105" s="14"/>
      <c r="BI105" s="15"/>
      <c r="BJ105" s="15"/>
      <c r="BK105" s="14"/>
      <c r="BL105" s="15"/>
      <c r="BM105" s="15"/>
      <c r="BN105" s="14"/>
      <c r="BO105" s="15"/>
      <c r="BP105" s="15"/>
      <c r="BQ105" s="14"/>
      <c r="BR105" s="14"/>
      <c r="BS105" s="14"/>
      <c r="BT105" s="15"/>
      <c r="BU105" s="15"/>
      <c r="BV105" s="14"/>
      <c r="BW105" s="15"/>
      <c r="BX105" s="15"/>
      <c r="BY105" s="14"/>
      <c r="BZ105" s="15"/>
      <c r="CA105" s="15"/>
      <c r="CB105" s="14"/>
      <c r="CC105" s="14"/>
      <c r="CD105" s="14"/>
      <c r="CE105" s="15"/>
      <c r="CF105" s="15"/>
      <c r="CG105" s="14"/>
      <c r="CH105" s="15"/>
      <c r="CI105" s="15"/>
      <c r="CJ105" s="14"/>
      <c r="CK105" s="15"/>
      <c r="CL105" s="15"/>
      <c r="CM105" s="14"/>
      <c r="CN105" s="23"/>
      <c r="CO105" s="23"/>
      <c r="CP105" s="23"/>
      <c r="CQ105" s="23"/>
      <c r="CR105" s="23"/>
      <c r="CS105" s="17"/>
      <c r="CT105" s="14"/>
      <c r="CU105" s="14"/>
      <c r="CV105" s="14"/>
      <c r="CW105" s="15"/>
      <c r="CX105" s="15"/>
      <c r="CY105" s="14"/>
      <c r="CZ105" s="15"/>
      <c r="DA105" s="15"/>
      <c r="DB105" s="14"/>
      <c r="DC105" s="15"/>
      <c r="DD105" s="15"/>
      <c r="DE105" s="14"/>
      <c r="DF105" s="14"/>
      <c r="DG105" s="14"/>
      <c r="DH105" s="15"/>
      <c r="DI105" s="15"/>
      <c r="DJ105" s="14"/>
      <c r="DK105" s="15"/>
      <c r="DL105" s="15"/>
      <c r="DM105" s="14"/>
      <c r="DN105" s="15"/>
      <c r="DO105" s="15"/>
      <c r="DP105" s="14"/>
      <c r="DQ105" s="14"/>
      <c r="DR105" s="14"/>
      <c r="DS105" s="15"/>
      <c r="DT105" s="15"/>
      <c r="DU105" s="14"/>
      <c r="DV105" s="15"/>
      <c r="DW105" s="15"/>
      <c r="DX105" s="14"/>
      <c r="DY105" s="15"/>
      <c r="DZ105" s="15"/>
      <c r="EA105" s="14"/>
      <c r="EB105" s="14"/>
      <c r="EC105" s="14"/>
      <c r="ED105" s="15"/>
      <c r="EE105" s="15"/>
      <c r="EF105" s="14"/>
      <c r="EG105" s="15"/>
      <c r="EH105" s="15"/>
      <c r="EI105" s="14"/>
      <c r="EJ105" s="15"/>
      <c r="EK105" s="15"/>
      <c r="EL105" s="14"/>
      <c r="EM105" s="23"/>
      <c r="EN105" s="23"/>
      <c r="EO105" s="23"/>
      <c r="EP105" s="23"/>
      <c r="EQ105" s="23"/>
      <c r="ER105" s="17"/>
      <c r="ES105" s="14"/>
      <c r="ET105" s="14"/>
      <c r="EU105" s="14"/>
      <c r="EV105" s="15"/>
      <c r="EW105" s="15"/>
      <c r="EX105" s="14"/>
      <c r="EY105" s="15"/>
      <c r="EZ105" s="15"/>
      <c r="FA105" s="14"/>
      <c r="FB105" s="15"/>
      <c r="FC105" s="15"/>
      <c r="FD105" s="14"/>
      <c r="FE105" s="14"/>
      <c r="FF105" s="14"/>
      <c r="FG105" s="15"/>
      <c r="FH105" s="15"/>
      <c r="FI105" s="14"/>
      <c r="FJ105" s="15"/>
      <c r="FK105" s="15"/>
      <c r="FL105" s="14"/>
      <c r="FM105" s="15"/>
      <c r="FN105" s="15"/>
      <c r="FO105" s="14"/>
      <c r="FP105" s="14"/>
      <c r="FQ105" s="14"/>
      <c r="FR105" s="15"/>
      <c r="FS105" s="15"/>
      <c r="FT105" s="14"/>
      <c r="FU105" s="15"/>
      <c r="FV105" s="15"/>
      <c r="FW105" s="14"/>
      <c r="FX105" s="15"/>
      <c r="FY105" s="15"/>
      <c r="FZ105" s="14"/>
      <c r="GA105" s="14"/>
      <c r="GB105" s="14"/>
      <c r="GC105" s="15"/>
      <c r="GD105" s="15"/>
      <c r="GE105" s="14"/>
      <c r="GF105" s="15"/>
      <c r="GG105" s="15"/>
      <c r="GH105" s="14"/>
      <c r="GI105" s="15"/>
      <c r="GJ105" s="15"/>
      <c r="GK105" s="14"/>
      <c r="GL105" s="23"/>
      <c r="GM105" s="23"/>
      <c r="GN105" s="23"/>
      <c r="GO105" s="23"/>
      <c r="GP105" s="23"/>
      <c r="GQ105" s="17"/>
      <c r="GR105" s="14"/>
      <c r="GS105" s="14"/>
      <c r="GT105" s="14"/>
      <c r="GU105" s="15"/>
      <c r="GV105" s="15"/>
      <c r="GW105" s="14"/>
      <c r="GX105" s="15"/>
      <c r="GY105" s="15"/>
      <c r="GZ105" s="14"/>
      <c r="HA105" s="15"/>
      <c r="HB105" s="15"/>
      <c r="HC105" s="14"/>
      <c r="HD105" s="14"/>
      <c r="HE105" s="14"/>
      <c r="HF105" s="15"/>
      <c r="HG105" s="15"/>
      <c r="HH105" s="14"/>
      <c r="HI105" s="15"/>
      <c r="HJ105" s="15"/>
      <c r="HK105" s="14"/>
      <c r="HL105" s="15"/>
      <c r="HM105" s="15"/>
      <c r="HN105" s="14"/>
      <c r="HO105" s="14"/>
      <c r="HP105" s="14"/>
      <c r="HQ105" s="15"/>
      <c r="HR105" s="15"/>
      <c r="HS105" s="14"/>
      <c r="HT105" s="15"/>
      <c r="HU105" s="15"/>
      <c r="HV105" s="14"/>
      <c r="HW105" s="15"/>
      <c r="HX105" s="15"/>
      <c r="HY105" s="14"/>
      <c r="HZ105" s="14"/>
      <c r="IA105" s="14"/>
      <c r="IB105" s="15"/>
      <c r="IC105" s="15"/>
      <c r="ID105" s="14"/>
      <c r="IE105" s="15"/>
      <c r="IF105" s="15"/>
      <c r="IG105" s="14"/>
      <c r="IH105" s="15"/>
      <c r="II105" s="15"/>
      <c r="IJ105" s="14"/>
      <c r="IK105" s="23"/>
      <c r="IL105" s="23"/>
      <c r="IM105" s="23"/>
      <c r="IN105" s="23"/>
    </row>
    <row r="106" spans="1:248" s="20" customFormat="1" ht="74.25" customHeight="1">
      <c r="A106" s="379"/>
      <c r="B106" s="379"/>
      <c r="C106" s="362"/>
      <c r="D106" s="244" t="s">
        <v>28</v>
      </c>
      <c r="E106" s="250">
        <f t="shared" si="69"/>
        <v>681.2</v>
      </c>
      <c r="F106" s="250">
        <f t="shared" si="69"/>
        <v>681.2</v>
      </c>
      <c r="G106" s="59">
        <f t="shared" si="82"/>
        <v>100</v>
      </c>
      <c r="H106" s="236"/>
      <c r="I106" s="236">
        <f t="shared" si="70"/>
        <v>0</v>
      </c>
      <c r="J106" s="236">
        <f t="shared" si="70"/>
        <v>0</v>
      </c>
      <c r="K106" s="237"/>
      <c r="L106" s="236">
        <f t="shared" si="71"/>
        <v>0</v>
      </c>
      <c r="M106" s="236">
        <f t="shared" si="71"/>
        <v>0</v>
      </c>
      <c r="N106" s="234" t="e">
        <f t="shared" si="83"/>
        <v>#DIV/0!</v>
      </c>
      <c r="O106" s="236">
        <f t="shared" si="72"/>
        <v>0</v>
      </c>
      <c r="P106" s="236">
        <f t="shared" si="72"/>
        <v>0</v>
      </c>
      <c r="Q106" s="234" t="e">
        <f t="shared" si="84"/>
        <v>#DIV/0!</v>
      </c>
      <c r="R106" s="236">
        <f t="shared" si="73"/>
        <v>0</v>
      </c>
      <c r="S106" s="236">
        <f t="shared" si="73"/>
        <v>0</v>
      </c>
      <c r="T106" s="234" t="e">
        <f t="shared" si="85"/>
        <v>#DIV/0!</v>
      </c>
      <c r="U106" s="236">
        <f t="shared" si="74"/>
        <v>0</v>
      </c>
      <c r="V106" s="236">
        <f t="shared" si="74"/>
        <v>0</v>
      </c>
      <c r="W106" s="237"/>
      <c r="X106" s="236">
        <f t="shared" si="75"/>
        <v>0</v>
      </c>
      <c r="Y106" s="236">
        <f t="shared" si="75"/>
        <v>0</v>
      </c>
      <c r="Z106" s="237"/>
      <c r="AA106" s="236">
        <f t="shared" si="76"/>
        <v>681.2</v>
      </c>
      <c r="AB106" s="236">
        <f t="shared" si="76"/>
        <v>681.2</v>
      </c>
      <c r="AC106" s="237"/>
      <c r="AD106" s="236">
        <f t="shared" si="77"/>
        <v>0</v>
      </c>
      <c r="AE106" s="236">
        <f t="shared" si="77"/>
        <v>0</v>
      </c>
      <c r="AF106" s="237"/>
      <c r="AG106" s="236">
        <f t="shared" si="78"/>
        <v>0</v>
      </c>
      <c r="AH106" s="236">
        <f t="shared" si="78"/>
        <v>0</v>
      </c>
      <c r="AI106" s="237"/>
      <c r="AJ106" s="236">
        <f t="shared" si="79"/>
        <v>0</v>
      </c>
      <c r="AK106" s="236">
        <f t="shared" si="79"/>
        <v>0</v>
      </c>
      <c r="AL106" s="237"/>
      <c r="AM106" s="236">
        <f t="shared" si="80"/>
        <v>0</v>
      </c>
      <c r="AN106" s="236">
        <f t="shared" si="80"/>
        <v>0</v>
      </c>
      <c r="AO106" s="237"/>
      <c r="AP106" s="236">
        <f t="shared" si="81"/>
        <v>0</v>
      </c>
      <c r="AQ106" s="236">
        <f t="shared" si="81"/>
        <v>0</v>
      </c>
      <c r="AR106" s="237"/>
      <c r="AS106" s="177"/>
      <c r="AT106" s="177"/>
      <c r="AU106" s="177"/>
    </row>
    <row r="107" spans="1:248" ht="49.5" customHeight="1">
      <c r="A107" s="376" t="s">
        <v>98</v>
      </c>
      <c r="B107" s="328" t="s">
        <v>58</v>
      </c>
      <c r="C107" s="328" t="s">
        <v>96</v>
      </c>
      <c r="D107" s="80" t="s">
        <v>17</v>
      </c>
      <c r="E107" s="203">
        <f t="shared" ref="E107:F118" si="86">I107+L107+O107+R107+U107+X107+AA107+AD107+AG107+AJ107+AM107+AP107</f>
        <v>59300</v>
      </c>
      <c r="F107" s="203">
        <f t="shared" si="86"/>
        <v>44189.661000000007</v>
      </c>
      <c r="G107" s="91">
        <f>F107/E107*100</f>
        <v>74.518821247892092</v>
      </c>
      <c r="H107" s="203"/>
      <c r="I107" s="203">
        <f>I108+I109</f>
        <v>0</v>
      </c>
      <c r="J107" s="203">
        <f>J108+J109</f>
        <v>0</v>
      </c>
      <c r="K107" s="203" t="e">
        <f>J107/I107*100</f>
        <v>#DIV/0!</v>
      </c>
      <c r="L107" s="203">
        <f>L108+L109</f>
        <v>3252.0210000000002</v>
      </c>
      <c r="M107" s="203">
        <f>M108+M109</f>
        <v>3252.0210000000002</v>
      </c>
      <c r="N107" s="203">
        <f>M107/L107*100</f>
        <v>100</v>
      </c>
      <c r="O107" s="203">
        <f>O108+O109</f>
        <v>13466.512000000001</v>
      </c>
      <c r="P107" s="203">
        <f>P108+P109</f>
        <v>13466.512000000001</v>
      </c>
      <c r="Q107" s="203">
        <f>P107/O107*100</f>
        <v>100</v>
      </c>
      <c r="R107" s="203">
        <f>R108+R109</f>
        <v>7487.7780000000002</v>
      </c>
      <c r="S107" s="203">
        <f>S108+S109</f>
        <v>7487.7780000000002</v>
      </c>
      <c r="T107" s="203">
        <f>S107/R107*100</f>
        <v>100</v>
      </c>
      <c r="U107" s="203">
        <f>U108+U109</f>
        <v>0</v>
      </c>
      <c r="V107" s="203">
        <f>V108+V109</f>
        <v>0</v>
      </c>
      <c r="W107" s="203" t="e">
        <f>V107/U107*100</f>
        <v>#DIV/0!</v>
      </c>
      <c r="X107" s="203">
        <f>X108+X109</f>
        <v>12000</v>
      </c>
      <c r="Y107" s="203">
        <f>Y108+Y109</f>
        <v>11440.993</v>
      </c>
      <c r="Z107" s="203">
        <f>Y107/X107*100</f>
        <v>95.34160833333334</v>
      </c>
      <c r="AA107" s="203">
        <f>AA108+AA109</f>
        <v>8558.8770000000004</v>
      </c>
      <c r="AB107" s="203">
        <f>AB108+AB109</f>
        <v>8542.357</v>
      </c>
      <c r="AC107" s="203">
        <f>AB107/AA107*100</f>
        <v>99.806984023721796</v>
      </c>
      <c r="AD107" s="203">
        <f>AD108+AD109</f>
        <v>6000</v>
      </c>
      <c r="AE107" s="203">
        <f>AE108+AE109</f>
        <v>0</v>
      </c>
      <c r="AF107" s="203">
        <f>AE107/AD107*100</f>
        <v>0</v>
      </c>
      <c r="AG107" s="203">
        <f>AG108+AG109</f>
        <v>6000</v>
      </c>
      <c r="AH107" s="203">
        <f>AH108+AH109</f>
        <v>0</v>
      </c>
      <c r="AI107" s="203">
        <f>AH107/AG107*100</f>
        <v>0</v>
      </c>
      <c r="AJ107" s="203">
        <f>AJ108+AJ109</f>
        <v>2534.8119999999999</v>
      </c>
      <c r="AK107" s="203">
        <f>AK108+AK109</f>
        <v>0</v>
      </c>
      <c r="AL107" s="203">
        <f>AK107/AJ107*100</f>
        <v>0</v>
      </c>
      <c r="AM107" s="203">
        <f>AM108+AM109</f>
        <v>0</v>
      </c>
      <c r="AN107" s="203">
        <f>AN108+AN109</f>
        <v>0</v>
      </c>
      <c r="AO107" s="203" t="e">
        <f>AN107/AM107*100</f>
        <v>#DIV/0!</v>
      </c>
      <c r="AP107" s="203">
        <f>AP108+AP109</f>
        <v>0</v>
      </c>
      <c r="AQ107" s="203">
        <f>AQ108+AQ109</f>
        <v>0</v>
      </c>
      <c r="AR107" s="203" t="e">
        <f>AQ107/AP107*100</f>
        <v>#DIV/0!</v>
      </c>
      <c r="AS107" s="83"/>
      <c r="AT107" s="83"/>
      <c r="AU107" s="83"/>
    </row>
    <row r="108" spans="1:248" ht="72" customHeight="1">
      <c r="A108" s="377"/>
      <c r="B108" s="329"/>
      <c r="C108" s="329"/>
      <c r="D108" s="63" t="s">
        <v>19</v>
      </c>
      <c r="E108" s="204">
        <f t="shared" si="86"/>
        <v>59300</v>
      </c>
      <c r="F108" s="204">
        <f t="shared" si="86"/>
        <v>44189.661000000007</v>
      </c>
      <c r="G108" s="85">
        <f>F108/E108*100</f>
        <v>74.518821247892092</v>
      </c>
      <c r="H108" s="204"/>
      <c r="I108" s="205"/>
      <c r="J108" s="205"/>
      <c r="K108" s="205"/>
      <c r="L108" s="200">
        <v>3252.0210000000002</v>
      </c>
      <c r="M108" s="200">
        <v>3252.0210000000002</v>
      </c>
      <c r="N108" s="313">
        <f>M108/L108*100</f>
        <v>100</v>
      </c>
      <c r="O108" s="205">
        <v>13466.512000000001</v>
      </c>
      <c r="P108" s="205">
        <v>13466.512000000001</v>
      </c>
      <c r="Q108" s="205">
        <f>P108/O108*100</f>
        <v>100</v>
      </c>
      <c r="R108" s="200">
        <v>7487.7780000000002</v>
      </c>
      <c r="S108" s="200">
        <v>7487.7780000000002</v>
      </c>
      <c r="T108" s="313">
        <f>S108/R108*100</f>
        <v>100</v>
      </c>
      <c r="U108" s="205"/>
      <c r="V108" s="205"/>
      <c r="W108" s="205"/>
      <c r="X108" s="200">
        <v>12000</v>
      </c>
      <c r="Y108" s="200">
        <v>11440.993</v>
      </c>
      <c r="Z108" s="200"/>
      <c r="AA108" s="205">
        <v>8558.8770000000004</v>
      </c>
      <c r="AB108" s="205">
        <v>8542.357</v>
      </c>
      <c r="AC108" s="205"/>
      <c r="AD108" s="200">
        <v>6000</v>
      </c>
      <c r="AE108" s="200"/>
      <c r="AF108" s="200"/>
      <c r="AG108" s="205">
        <v>6000</v>
      </c>
      <c r="AH108" s="205"/>
      <c r="AI108" s="205"/>
      <c r="AJ108" s="200">
        <v>2534.8119999999999</v>
      </c>
      <c r="AK108" s="200"/>
      <c r="AL108" s="200"/>
      <c r="AM108" s="205">
        <v>0</v>
      </c>
      <c r="AN108" s="205"/>
      <c r="AO108" s="205"/>
      <c r="AP108" s="200"/>
      <c r="AQ108" s="200"/>
      <c r="AR108" s="200"/>
      <c r="AS108" s="55"/>
      <c r="AT108" s="95"/>
      <c r="AU108" s="55"/>
    </row>
    <row r="109" spans="1:248" ht="63" customHeight="1">
      <c r="A109" s="377"/>
      <c r="B109" s="329"/>
      <c r="C109" s="329"/>
      <c r="D109" s="63" t="s">
        <v>28</v>
      </c>
      <c r="E109" s="204">
        <f t="shared" si="86"/>
        <v>0</v>
      </c>
      <c r="F109" s="204">
        <f t="shared" si="86"/>
        <v>0</v>
      </c>
      <c r="G109" s="85"/>
      <c r="H109" s="84"/>
      <c r="I109" s="86"/>
      <c r="J109" s="86"/>
      <c r="K109" s="65"/>
      <c r="L109" s="87"/>
      <c r="M109" s="87"/>
      <c r="N109" s="67"/>
      <c r="O109" s="86"/>
      <c r="P109" s="86"/>
      <c r="Q109" s="65"/>
      <c r="R109" s="87"/>
      <c r="S109" s="87"/>
      <c r="T109" s="67"/>
      <c r="U109" s="86"/>
      <c r="V109" s="86"/>
      <c r="W109" s="65"/>
      <c r="X109" s="87"/>
      <c r="Y109" s="87"/>
      <c r="Z109" s="67"/>
      <c r="AA109" s="86"/>
      <c r="AB109" s="86"/>
      <c r="AC109" s="65"/>
      <c r="AD109" s="87"/>
      <c r="AE109" s="87"/>
      <c r="AF109" s="67"/>
      <c r="AG109" s="86"/>
      <c r="AH109" s="86"/>
      <c r="AI109" s="65"/>
      <c r="AJ109" s="87"/>
      <c r="AK109" s="87"/>
      <c r="AL109" s="67"/>
      <c r="AM109" s="86"/>
      <c r="AN109" s="86"/>
      <c r="AO109" s="65"/>
      <c r="AP109" s="87"/>
      <c r="AQ109" s="87"/>
      <c r="AR109" s="67"/>
      <c r="AS109" s="55"/>
      <c r="AT109" s="55"/>
      <c r="AU109" s="55"/>
    </row>
    <row r="110" spans="1:248" ht="56.25" customHeight="1">
      <c r="A110" s="376" t="s">
        <v>99</v>
      </c>
      <c r="B110" s="328" t="s">
        <v>132</v>
      </c>
      <c r="C110" s="328" t="s">
        <v>96</v>
      </c>
      <c r="D110" s="80" t="s">
        <v>17</v>
      </c>
      <c r="E110" s="202">
        <f t="shared" si="86"/>
        <v>0</v>
      </c>
      <c r="F110" s="202">
        <f t="shared" si="86"/>
        <v>0</v>
      </c>
      <c r="G110" s="82" t="e">
        <f>F110/E110*100</f>
        <v>#DIV/0!</v>
      </c>
      <c r="H110" s="81"/>
      <c r="I110" s="203">
        <f>I111+I112</f>
        <v>0</v>
      </c>
      <c r="J110" s="203">
        <f>J111+J112</f>
        <v>0</v>
      </c>
      <c r="K110" s="202" t="e">
        <f>J110/I110*100</f>
        <v>#DIV/0!</v>
      </c>
      <c r="L110" s="203">
        <f>L111+L112</f>
        <v>0</v>
      </c>
      <c r="M110" s="203">
        <f>M111+M112</f>
        <v>0</v>
      </c>
      <c r="N110" s="202" t="e">
        <f>M110/L110*100</f>
        <v>#DIV/0!</v>
      </c>
      <c r="O110" s="203">
        <f>O111+O112</f>
        <v>0</v>
      </c>
      <c r="P110" s="203">
        <f>P111+P112</f>
        <v>0</v>
      </c>
      <c r="Q110" s="202" t="e">
        <f>P110/O110*100</f>
        <v>#DIV/0!</v>
      </c>
      <c r="R110" s="203">
        <f>R111+R112</f>
        <v>0</v>
      </c>
      <c r="S110" s="203">
        <f>S111+S112</f>
        <v>0</v>
      </c>
      <c r="T110" s="202" t="e">
        <f>S110/R110*100</f>
        <v>#DIV/0!</v>
      </c>
      <c r="U110" s="203">
        <f>U111+U112</f>
        <v>0</v>
      </c>
      <c r="V110" s="203">
        <f>V111+V112</f>
        <v>0</v>
      </c>
      <c r="W110" s="202" t="e">
        <f>V110/U110*100</f>
        <v>#DIV/0!</v>
      </c>
      <c r="X110" s="203">
        <f>X111+X112</f>
        <v>0</v>
      </c>
      <c r="Y110" s="203">
        <f>Y111+Y112</f>
        <v>0</v>
      </c>
      <c r="Z110" s="202" t="e">
        <f>Y110/X110*100</f>
        <v>#DIV/0!</v>
      </c>
      <c r="AA110" s="203">
        <f>AA111+AA112</f>
        <v>0</v>
      </c>
      <c r="AB110" s="203">
        <f>AB111+AB112</f>
        <v>0</v>
      </c>
      <c r="AC110" s="202" t="e">
        <f>AB110/AA110*100</f>
        <v>#DIV/0!</v>
      </c>
      <c r="AD110" s="203">
        <f>AD111+AD112</f>
        <v>0</v>
      </c>
      <c r="AE110" s="203">
        <f>AE111+AE112</f>
        <v>0</v>
      </c>
      <c r="AF110" s="202" t="e">
        <f>AE110/AD110*100</f>
        <v>#DIV/0!</v>
      </c>
      <c r="AG110" s="203">
        <f>AG111+AG112</f>
        <v>0</v>
      </c>
      <c r="AH110" s="203">
        <f>AH111+AH112</f>
        <v>0</v>
      </c>
      <c r="AI110" s="202" t="e">
        <f>AH110/AG110*100</f>
        <v>#DIV/0!</v>
      </c>
      <c r="AJ110" s="203">
        <f>AJ111+AJ112</f>
        <v>0</v>
      </c>
      <c r="AK110" s="203">
        <f>AK111+AK112</f>
        <v>0</v>
      </c>
      <c r="AL110" s="202" t="e">
        <f>AK110/AJ110*100</f>
        <v>#DIV/0!</v>
      </c>
      <c r="AM110" s="203">
        <f>AM111+AM112</f>
        <v>0</v>
      </c>
      <c r="AN110" s="203">
        <f>AN111+AN112</f>
        <v>0</v>
      </c>
      <c r="AO110" s="202" t="e">
        <f>AN110/AM110*100</f>
        <v>#DIV/0!</v>
      </c>
      <c r="AP110" s="203">
        <f>AP111+AP112</f>
        <v>0</v>
      </c>
      <c r="AQ110" s="203">
        <f>AQ111+AQ112</f>
        <v>0</v>
      </c>
      <c r="AR110" s="202" t="e">
        <f>AQ110/AP110*100</f>
        <v>#DIV/0!</v>
      </c>
      <c r="AS110" s="83"/>
      <c r="AT110" s="83"/>
      <c r="AU110" s="83"/>
    </row>
    <row r="111" spans="1:248" ht="70.5" customHeight="1">
      <c r="A111" s="377"/>
      <c r="B111" s="329"/>
      <c r="C111" s="329"/>
      <c r="D111" s="63" t="s">
        <v>19</v>
      </c>
      <c r="E111" s="204">
        <f t="shared" si="86"/>
        <v>0</v>
      </c>
      <c r="F111" s="204">
        <f t="shared" si="86"/>
        <v>0</v>
      </c>
      <c r="G111" s="85"/>
      <c r="H111" s="84"/>
      <c r="I111" s="86"/>
      <c r="J111" s="86"/>
      <c r="K111" s="65"/>
      <c r="L111" s="87"/>
      <c r="M111" s="87"/>
      <c r="N111" s="67"/>
      <c r="O111" s="86"/>
      <c r="P111" s="86"/>
      <c r="Q111" s="65"/>
      <c r="R111" s="87"/>
      <c r="S111" s="87"/>
      <c r="T111" s="67"/>
      <c r="U111" s="86"/>
      <c r="V111" s="86"/>
      <c r="W111" s="65"/>
      <c r="X111" s="87"/>
      <c r="Y111" s="87"/>
      <c r="Z111" s="67"/>
      <c r="AA111" s="86"/>
      <c r="AB111" s="86"/>
      <c r="AC111" s="65"/>
      <c r="AD111" s="87"/>
      <c r="AE111" s="87"/>
      <c r="AF111" s="67"/>
      <c r="AG111" s="86"/>
      <c r="AH111" s="86"/>
      <c r="AI111" s="65"/>
      <c r="AJ111" s="87"/>
      <c r="AK111" s="87"/>
      <c r="AL111" s="67"/>
      <c r="AM111" s="86"/>
      <c r="AN111" s="86"/>
      <c r="AO111" s="65"/>
      <c r="AP111" s="87"/>
      <c r="AQ111" s="87"/>
      <c r="AR111" s="67"/>
      <c r="AS111" s="55"/>
      <c r="AT111" s="55"/>
      <c r="AU111" s="55"/>
    </row>
    <row r="112" spans="1:248" ht="76.5" customHeight="1">
      <c r="A112" s="377"/>
      <c r="B112" s="329"/>
      <c r="C112" s="329"/>
      <c r="D112" s="63" t="s">
        <v>28</v>
      </c>
      <c r="E112" s="204">
        <f t="shared" si="86"/>
        <v>0</v>
      </c>
      <c r="F112" s="204">
        <f t="shared" si="86"/>
        <v>0</v>
      </c>
      <c r="G112" s="85"/>
      <c r="H112" s="84"/>
      <c r="I112" s="86"/>
      <c r="J112" s="86"/>
      <c r="K112" s="65"/>
      <c r="L112" s="87"/>
      <c r="M112" s="87"/>
      <c r="N112" s="67"/>
      <c r="O112" s="86"/>
      <c r="P112" s="86"/>
      <c r="Q112" s="65"/>
      <c r="R112" s="87"/>
      <c r="S112" s="87"/>
      <c r="T112" s="67"/>
      <c r="U112" s="86"/>
      <c r="V112" s="86"/>
      <c r="W112" s="65"/>
      <c r="X112" s="87"/>
      <c r="Y112" s="87"/>
      <c r="Z112" s="67"/>
      <c r="AA112" s="86"/>
      <c r="AB112" s="86"/>
      <c r="AC112" s="65"/>
      <c r="AD112" s="87"/>
      <c r="AE112" s="87"/>
      <c r="AF112" s="67"/>
      <c r="AG112" s="86"/>
      <c r="AH112" s="86"/>
      <c r="AI112" s="65"/>
      <c r="AJ112" s="87"/>
      <c r="AK112" s="87"/>
      <c r="AL112" s="67"/>
      <c r="AM112" s="86"/>
      <c r="AN112" s="86"/>
      <c r="AO112" s="65"/>
      <c r="AP112" s="87"/>
      <c r="AQ112" s="87"/>
      <c r="AR112" s="67"/>
      <c r="AS112" s="55"/>
      <c r="AT112" s="55"/>
      <c r="AU112" s="55"/>
    </row>
    <row r="113" spans="1:248" ht="58.5" customHeight="1">
      <c r="A113" s="376" t="s">
        <v>100</v>
      </c>
      <c r="B113" s="328" t="s">
        <v>59</v>
      </c>
      <c r="C113" s="328" t="s">
        <v>96</v>
      </c>
      <c r="D113" s="80" t="s">
        <v>17</v>
      </c>
      <c r="E113" s="202">
        <f t="shared" si="86"/>
        <v>681.2</v>
      </c>
      <c r="F113" s="202">
        <f t="shared" si="86"/>
        <v>681.2</v>
      </c>
      <c r="G113" s="82">
        <f>F113/E113*100</f>
        <v>100</v>
      </c>
      <c r="H113" s="81"/>
      <c r="I113" s="203">
        <f>I114+I115</f>
        <v>0</v>
      </c>
      <c r="J113" s="203">
        <f>J114+J115</f>
        <v>0</v>
      </c>
      <c r="K113" s="202" t="e">
        <f>J113/I113*100</f>
        <v>#DIV/0!</v>
      </c>
      <c r="L113" s="203">
        <f>L114+L115</f>
        <v>0</v>
      </c>
      <c r="M113" s="203">
        <f>M114+M115</f>
        <v>0</v>
      </c>
      <c r="N113" s="202" t="e">
        <f>M113/L113*100</f>
        <v>#DIV/0!</v>
      </c>
      <c r="O113" s="203">
        <f>O114+O115</f>
        <v>0</v>
      </c>
      <c r="P113" s="203">
        <f>P114+P115</f>
        <v>0</v>
      </c>
      <c r="Q113" s="202" t="e">
        <f>P113/O113*100</f>
        <v>#DIV/0!</v>
      </c>
      <c r="R113" s="203">
        <f>R114+R115</f>
        <v>0</v>
      </c>
      <c r="S113" s="203">
        <f>S114+S115</f>
        <v>0</v>
      </c>
      <c r="T113" s="202" t="e">
        <f>S113/R113*100</f>
        <v>#DIV/0!</v>
      </c>
      <c r="U113" s="203">
        <f>U114+U115</f>
        <v>0</v>
      </c>
      <c r="V113" s="203">
        <f>V114+V115</f>
        <v>0</v>
      </c>
      <c r="W113" s="202" t="e">
        <f>V113/U113*100</f>
        <v>#DIV/0!</v>
      </c>
      <c r="X113" s="203">
        <f>X114+X115</f>
        <v>0</v>
      </c>
      <c r="Y113" s="203">
        <f>Y114+Y115</f>
        <v>0</v>
      </c>
      <c r="Z113" s="202" t="e">
        <f>Y113/X113*100</f>
        <v>#DIV/0!</v>
      </c>
      <c r="AA113" s="203">
        <f>AA114+AA115</f>
        <v>681.2</v>
      </c>
      <c r="AB113" s="203">
        <f>AB114+AB115</f>
        <v>681.2</v>
      </c>
      <c r="AC113" s="202">
        <f>AB113/AA113*100</f>
        <v>100</v>
      </c>
      <c r="AD113" s="203">
        <f>AD114+AD115</f>
        <v>0</v>
      </c>
      <c r="AE113" s="203">
        <f>AE114+AE115</f>
        <v>0</v>
      </c>
      <c r="AF113" s="202" t="e">
        <f>AE113/AD113*100</f>
        <v>#DIV/0!</v>
      </c>
      <c r="AG113" s="203">
        <f>AG114+AG115</f>
        <v>0</v>
      </c>
      <c r="AH113" s="203">
        <f>AH114+AH115</f>
        <v>0</v>
      </c>
      <c r="AI113" s="202" t="e">
        <f>AH113/AG113*100</f>
        <v>#DIV/0!</v>
      </c>
      <c r="AJ113" s="203">
        <f>AJ114+AJ115</f>
        <v>0</v>
      </c>
      <c r="AK113" s="203">
        <f>AK114+AK115</f>
        <v>0</v>
      </c>
      <c r="AL113" s="202" t="e">
        <f>AK113/AJ113*100</f>
        <v>#DIV/0!</v>
      </c>
      <c r="AM113" s="203">
        <f>AM114+AM115</f>
        <v>0</v>
      </c>
      <c r="AN113" s="203">
        <f>AN114+AN115</f>
        <v>0</v>
      </c>
      <c r="AO113" s="202" t="e">
        <f>AN113/AM113*100</f>
        <v>#DIV/0!</v>
      </c>
      <c r="AP113" s="203">
        <f>AP114+AP115</f>
        <v>0</v>
      </c>
      <c r="AQ113" s="203">
        <f>AQ114+AQ115</f>
        <v>0</v>
      </c>
      <c r="AR113" s="202" t="e">
        <f>AQ113/AP113*100</f>
        <v>#DIV/0!</v>
      </c>
      <c r="AS113" s="83"/>
      <c r="AT113" s="83"/>
      <c r="AU113" s="83"/>
    </row>
    <row r="114" spans="1:248" ht="116.25" customHeight="1">
      <c r="A114" s="377"/>
      <c r="B114" s="329"/>
      <c r="C114" s="329"/>
      <c r="D114" s="63" t="s">
        <v>19</v>
      </c>
      <c r="E114" s="204">
        <f t="shared" si="86"/>
        <v>0</v>
      </c>
      <c r="F114" s="204">
        <f t="shared" si="86"/>
        <v>0</v>
      </c>
      <c r="G114" s="85"/>
      <c r="H114" s="84"/>
      <c r="I114" s="86"/>
      <c r="J114" s="86"/>
      <c r="K114" s="65"/>
      <c r="L114" s="87"/>
      <c r="M114" s="87"/>
      <c r="N114" s="67"/>
      <c r="O114" s="86"/>
      <c r="P114" s="86"/>
      <c r="Q114" s="65"/>
      <c r="R114" s="87"/>
      <c r="S114" s="87"/>
      <c r="T114" s="67"/>
      <c r="U114" s="86"/>
      <c r="V114" s="86"/>
      <c r="W114" s="65"/>
      <c r="X114" s="87"/>
      <c r="Y114" s="87"/>
      <c r="Z114" s="67"/>
      <c r="AA114" s="86"/>
      <c r="AB114" s="86"/>
      <c r="AC114" s="65"/>
      <c r="AD114" s="87"/>
      <c r="AE114" s="87"/>
      <c r="AF114" s="67"/>
      <c r="AG114" s="86"/>
      <c r="AH114" s="86"/>
      <c r="AI114" s="65"/>
      <c r="AJ114" s="87"/>
      <c r="AK114" s="87"/>
      <c r="AL114" s="67"/>
      <c r="AM114" s="86"/>
      <c r="AN114" s="86"/>
      <c r="AO114" s="65"/>
      <c r="AP114" s="87"/>
      <c r="AQ114" s="87"/>
      <c r="AR114" s="67"/>
      <c r="AS114" s="55"/>
      <c r="AT114" s="55"/>
      <c r="AU114" s="55"/>
    </row>
    <row r="115" spans="1:248" ht="78" customHeight="1">
      <c r="A115" s="377"/>
      <c r="B115" s="329"/>
      <c r="C115" s="329"/>
      <c r="D115" s="63" t="s">
        <v>28</v>
      </c>
      <c r="E115" s="204">
        <f t="shared" si="86"/>
        <v>681.2</v>
      </c>
      <c r="F115" s="204">
        <f t="shared" si="86"/>
        <v>681.2</v>
      </c>
      <c r="G115" s="85"/>
      <c r="H115" s="84"/>
      <c r="I115" s="86"/>
      <c r="J115" s="86"/>
      <c r="K115" s="65"/>
      <c r="L115" s="87"/>
      <c r="M115" s="87"/>
      <c r="N115" s="67"/>
      <c r="O115" s="86"/>
      <c r="P115" s="86"/>
      <c r="Q115" s="65"/>
      <c r="R115" s="87"/>
      <c r="S115" s="87"/>
      <c r="T115" s="67"/>
      <c r="U115" s="86"/>
      <c r="V115" s="86"/>
      <c r="W115" s="65"/>
      <c r="X115" s="87"/>
      <c r="Y115" s="87"/>
      <c r="Z115" s="67"/>
      <c r="AA115" s="86">
        <v>681.2</v>
      </c>
      <c r="AB115" s="86">
        <v>681.2</v>
      </c>
      <c r="AC115" s="65"/>
      <c r="AD115" s="93">
        <v>0</v>
      </c>
      <c r="AE115" s="93"/>
      <c r="AF115" s="67"/>
      <c r="AG115" s="86"/>
      <c r="AH115" s="86"/>
      <c r="AI115" s="65"/>
      <c r="AJ115" s="87"/>
      <c r="AK115" s="87"/>
      <c r="AL115" s="67"/>
      <c r="AM115" s="86"/>
      <c r="AN115" s="86"/>
      <c r="AO115" s="65"/>
      <c r="AP115" s="87"/>
      <c r="AQ115" s="87"/>
      <c r="AR115" s="67"/>
      <c r="AS115" s="55"/>
      <c r="AT115" s="55"/>
      <c r="AU115" s="55"/>
    </row>
    <row r="116" spans="1:248" ht="38.25" customHeight="1">
      <c r="A116" s="376" t="s">
        <v>101</v>
      </c>
      <c r="B116" s="328" t="s">
        <v>60</v>
      </c>
      <c r="C116" s="328" t="s">
        <v>96</v>
      </c>
      <c r="D116" s="80" t="s">
        <v>17</v>
      </c>
      <c r="E116" s="202">
        <f t="shared" si="86"/>
        <v>0</v>
      </c>
      <c r="F116" s="202">
        <f t="shared" si="86"/>
        <v>0</v>
      </c>
      <c r="G116" s="82" t="e">
        <f>F116/E116*100</f>
        <v>#DIV/0!</v>
      </c>
      <c r="H116" s="81"/>
      <c r="I116" s="203">
        <f>I117+I118</f>
        <v>0</v>
      </c>
      <c r="J116" s="203">
        <f>J117+J118</f>
        <v>0</v>
      </c>
      <c r="K116" s="202" t="e">
        <f>J116/I116*100</f>
        <v>#DIV/0!</v>
      </c>
      <c r="L116" s="203">
        <f>L117+L118</f>
        <v>0</v>
      </c>
      <c r="M116" s="203">
        <f>M117+M118</f>
        <v>0</v>
      </c>
      <c r="N116" s="202" t="e">
        <f>M116/L116*100</f>
        <v>#DIV/0!</v>
      </c>
      <c r="O116" s="203">
        <f>O117+O118</f>
        <v>0</v>
      </c>
      <c r="P116" s="203">
        <f>P117+P118</f>
        <v>0</v>
      </c>
      <c r="Q116" s="202" t="e">
        <f>P116/O116*100</f>
        <v>#DIV/0!</v>
      </c>
      <c r="R116" s="203">
        <f>R117+R118</f>
        <v>0</v>
      </c>
      <c r="S116" s="203">
        <f>S117+S118</f>
        <v>0</v>
      </c>
      <c r="T116" s="202" t="e">
        <f>S116/R116*100</f>
        <v>#DIV/0!</v>
      </c>
      <c r="U116" s="203">
        <f>U117+U118</f>
        <v>0</v>
      </c>
      <c r="V116" s="203">
        <f>V117+V118</f>
        <v>0</v>
      </c>
      <c r="W116" s="202" t="e">
        <f>V116/U116*100</f>
        <v>#DIV/0!</v>
      </c>
      <c r="X116" s="203">
        <f>X117+X118</f>
        <v>0</v>
      </c>
      <c r="Y116" s="203">
        <f>Y117+Y118</f>
        <v>0</v>
      </c>
      <c r="Z116" s="202" t="e">
        <f>Y116/X116*100</f>
        <v>#DIV/0!</v>
      </c>
      <c r="AA116" s="203">
        <f>AA117+AA118</f>
        <v>0</v>
      </c>
      <c r="AB116" s="203">
        <f>AB117+AB118</f>
        <v>0</v>
      </c>
      <c r="AC116" s="202" t="e">
        <f>AB116/AA116*100</f>
        <v>#DIV/0!</v>
      </c>
      <c r="AD116" s="203">
        <f>AD117+AD118</f>
        <v>0</v>
      </c>
      <c r="AE116" s="203">
        <f>AE117+AE118</f>
        <v>0</v>
      </c>
      <c r="AF116" s="202" t="e">
        <f>AE116/AD116*100</f>
        <v>#DIV/0!</v>
      </c>
      <c r="AG116" s="203">
        <f>AG117+AG118</f>
        <v>0</v>
      </c>
      <c r="AH116" s="203">
        <f>AH117+AH118</f>
        <v>0</v>
      </c>
      <c r="AI116" s="202" t="e">
        <f>AH116/AG116*100</f>
        <v>#DIV/0!</v>
      </c>
      <c r="AJ116" s="203">
        <f>AJ117+AJ118</f>
        <v>0</v>
      </c>
      <c r="AK116" s="203">
        <f>AK117+AK118</f>
        <v>0</v>
      </c>
      <c r="AL116" s="202" t="e">
        <f>AK116/AJ116*100</f>
        <v>#DIV/0!</v>
      </c>
      <c r="AM116" s="203">
        <f>AM117+AM118</f>
        <v>0</v>
      </c>
      <c r="AN116" s="203">
        <f>AN117+AN118</f>
        <v>0</v>
      </c>
      <c r="AO116" s="202" t="e">
        <f>AN116/AM116*100</f>
        <v>#DIV/0!</v>
      </c>
      <c r="AP116" s="203">
        <f>AP117+AP118</f>
        <v>0</v>
      </c>
      <c r="AQ116" s="203">
        <f>AQ117+AQ118</f>
        <v>0</v>
      </c>
      <c r="AR116" s="202" t="e">
        <f>AQ116/AP116*100</f>
        <v>#DIV/0!</v>
      </c>
      <c r="AS116" s="83"/>
      <c r="AT116" s="83"/>
      <c r="AU116" s="83"/>
    </row>
    <row r="117" spans="1:248" ht="94.5" customHeight="1">
      <c r="A117" s="377"/>
      <c r="B117" s="329"/>
      <c r="C117" s="329"/>
      <c r="D117" s="63" t="s">
        <v>19</v>
      </c>
      <c r="E117" s="204">
        <f t="shared" si="86"/>
        <v>0</v>
      </c>
      <c r="F117" s="204">
        <f t="shared" si="86"/>
        <v>0</v>
      </c>
      <c r="G117" s="85"/>
      <c r="H117" s="84"/>
      <c r="I117" s="86"/>
      <c r="J117" s="86"/>
      <c r="K117" s="65"/>
      <c r="L117" s="87"/>
      <c r="M117" s="87"/>
      <c r="N117" s="67"/>
      <c r="O117" s="86"/>
      <c r="P117" s="86"/>
      <c r="Q117" s="65"/>
      <c r="R117" s="87"/>
      <c r="S117" s="87"/>
      <c r="T117" s="67"/>
      <c r="U117" s="86"/>
      <c r="V117" s="86"/>
      <c r="W117" s="65"/>
      <c r="X117" s="87"/>
      <c r="Y117" s="87"/>
      <c r="Z117" s="67"/>
      <c r="AA117" s="86"/>
      <c r="AB117" s="86"/>
      <c r="AC117" s="65"/>
      <c r="AD117" s="87"/>
      <c r="AE117" s="87"/>
      <c r="AF117" s="67"/>
      <c r="AG117" s="86"/>
      <c r="AH117" s="86"/>
      <c r="AI117" s="65"/>
      <c r="AJ117" s="87"/>
      <c r="AK117" s="87"/>
      <c r="AL117" s="67"/>
      <c r="AM117" s="86"/>
      <c r="AN117" s="86"/>
      <c r="AO117" s="65"/>
      <c r="AP117" s="87"/>
      <c r="AQ117" s="87"/>
      <c r="AR117" s="67"/>
      <c r="AS117" s="55"/>
      <c r="AT117" s="55"/>
      <c r="AU117" s="55"/>
    </row>
    <row r="118" spans="1:248" ht="64.8">
      <c r="A118" s="377"/>
      <c r="B118" s="329"/>
      <c r="C118" s="329"/>
      <c r="D118" s="63" t="s">
        <v>28</v>
      </c>
      <c r="E118" s="204">
        <f t="shared" si="86"/>
        <v>0</v>
      </c>
      <c r="F118" s="204">
        <f t="shared" si="86"/>
        <v>0</v>
      </c>
      <c r="G118" s="85"/>
      <c r="H118" s="84"/>
      <c r="I118" s="86"/>
      <c r="J118" s="86"/>
      <c r="K118" s="65"/>
      <c r="L118" s="87"/>
      <c r="M118" s="87"/>
      <c r="N118" s="67"/>
      <c r="O118" s="86"/>
      <c r="P118" s="86"/>
      <c r="Q118" s="65"/>
      <c r="R118" s="87"/>
      <c r="S118" s="87"/>
      <c r="T118" s="67"/>
      <c r="U118" s="86"/>
      <c r="V118" s="86"/>
      <c r="W118" s="65"/>
      <c r="X118" s="87"/>
      <c r="Y118" s="87"/>
      <c r="Z118" s="67"/>
      <c r="AA118" s="86"/>
      <c r="AB118" s="86"/>
      <c r="AC118" s="65"/>
      <c r="AD118" s="87"/>
      <c r="AE118" s="87"/>
      <c r="AF118" s="67"/>
      <c r="AG118" s="86"/>
      <c r="AH118" s="86"/>
      <c r="AI118" s="65"/>
      <c r="AJ118" s="87"/>
      <c r="AK118" s="87"/>
      <c r="AL118" s="67"/>
      <c r="AM118" s="86"/>
      <c r="AN118" s="86"/>
      <c r="AO118" s="65"/>
      <c r="AP118" s="87"/>
      <c r="AQ118" s="87"/>
      <c r="AR118" s="67"/>
      <c r="AS118" s="55"/>
      <c r="AT118" s="55"/>
      <c r="AU118" s="55"/>
    </row>
    <row r="119" spans="1:248" ht="35.25" hidden="1" customHeight="1">
      <c r="A119" s="376" t="s">
        <v>133</v>
      </c>
      <c r="B119" s="328" t="s">
        <v>134</v>
      </c>
      <c r="C119" s="328" t="s">
        <v>96</v>
      </c>
      <c r="D119" s="80" t="s">
        <v>17</v>
      </c>
      <c r="E119" s="202"/>
      <c r="F119" s="202"/>
      <c r="G119" s="82"/>
      <c r="H119" s="81"/>
      <c r="I119" s="203"/>
      <c r="J119" s="203"/>
      <c r="K119" s="202"/>
      <c r="L119" s="203"/>
      <c r="M119" s="203"/>
      <c r="N119" s="202"/>
      <c r="O119" s="203"/>
      <c r="P119" s="203"/>
      <c r="Q119" s="202"/>
      <c r="R119" s="203"/>
      <c r="S119" s="203"/>
      <c r="T119" s="202"/>
      <c r="U119" s="203"/>
      <c r="V119" s="203"/>
      <c r="W119" s="202"/>
      <c r="X119" s="203"/>
      <c r="Y119" s="203"/>
      <c r="Z119" s="202"/>
      <c r="AA119" s="203"/>
      <c r="AB119" s="203"/>
      <c r="AC119" s="202"/>
      <c r="AD119" s="203"/>
      <c r="AE119" s="203"/>
      <c r="AF119" s="202"/>
      <c r="AG119" s="203"/>
      <c r="AH119" s="203"/>
      <c r="AI119" s="202"/>
      <c r="AJ119" s="203"/>
      <c r="AK119" s="203"/>
      <c r="AL119" s="202"/>
      <c r="AM119" s="203"/>
      <c r="AN119" s="203"/>
      <c r="AO119" s="202"/>
      <c r="AP119" s="203"/>
      <c r="AQ119" s="203"/>
      <c r="AR119" s="202"/>
      <c r="AS119" s="55"/>
      <c r="AT119" s="55"/>
      <c r="AU119" s="55"/>
    </row>
    <row r="120" spans="1:248" ht="64.5" hidden="1" customHeight="1">
      <c r="A120" s="377"/>
      <c r="B120" s="329"/>
      <c r="C120" s="329"/>
      <c r="D120" s="63" t="s">
        <v>19</v>
      </c>
      <c r="E120" s="204"/>
      <c r="F120" s="204"/>
      <c r="G120" s="85"/>
      <c r="H120" s="84"/>
      <c r="I120" s="86"/>
      <c r="J120" s="86"/>
      <c r="K120" s="65"/>
      <c r="L120" s="87"/>
      <c r="M120" s="87"/>
      <c r="N120" s="67"/>
      <c r="O120" s="86"/>
      <c r="P120" s="86"/>
      <c r="Q120" s="65"/>
      <c r="R120" s="87"/>
      <c r="S120" s="87"/>
      <c r="T120" s="67"/>
      <c r="U120" s="86"/>
      <c r="V120" s="86"/>
      <c r="W120" s="65"/>
      <c r="X120" s="87"/>
      <c r="Y120" s="87"/>
      <c r="Z120" s="67"/>
      <c r="AA120" s="86"/>
      <c r="AB120" s="86"/>
      <c r="AC120" s="65"/>
      <c r="AD120" s="87"/>
      <c r="AE120" s="87"/>
      <c r="AF120" s="67"/>
      <c r="AG120" s="86"/>
      <c r="AH120" s="86"/>
      <c r="AI120" s="65"/>
      <c r="AJ120" s="87"/>
      <c r="AK120" s="87"/>
      <c r="AL120" s="67"/>
      <c r="AM120" s="86"/>
      <c r="AN120" s="86"/>
      <c r="AO120" s="65"/>
      <c r="AP120" s="87"/>
      <c r="AQ120" s="87"/>
      <c r="AR120" s="67"/>
      <c r="AS120" s="55"/>
      <c r="AT120" s="55"/>
      <c r="AU120" s="55"/>
    </row>
    <row r="121" spans="1:248" ht="73.5" hidden="1" customHeight="1">
      <c r="A121" s="377"/>
      <c r="B121" s="329"/>
      <c r="C121" s="329"/>
      <c r="D121" s="63" t="s">
        <v>28</v>
      </c>
      <c r="E121" s="204"/>
      <c r="F121" s="204"/>
      <c r="G121" s="85"/>
      <c r="H121" s="84"/>
      <c r="I121" s="86"/>
      <c r="J121" s="86"/>
      <c r="K121" s="65"/>
      <c r="L121" s="87"/>
      <c r="M121" s="87"/>
      <c r="N121" s="67"/>
      <c r="O121" s="86"/>
      <c r="P121" s="86"/>
      <c r="Q121" s="65"/>
      <c r="R121" s="87"/>
      <c r="S121" s="87"/>
      <c r="T121" s="67"/>
      <c r="U121" s="86"/>
      <c r="V121" s="86"/>
      <c r="W121" s="65"/>
      <c r="X121" s="87"/>
      <c r="Y121" s="87"/>
      <c r="Z121" s="67"/>
      <c r="AA121" s="86"/>
      <c r="AB121" s="86"/>
      <c r="AC121" s="65"/>
      <c r="AD121" s="87"/>
      <c r="AE121" s="87"/>
      <c r="AF121" s="67"/>
      <c r="AG121" s="86"/>
      <c r="AH121" s="86"/>
      <c r="AI121" s="65"/>
      <c r="AJ121" s="87"/>
      <c r="AK121" s="87"/>
      <c r="AL121" s="67"/>
      <c r="AM121" s="86"/>
      <c r="AN121" s="86"/>
      <c r="AO121" s="65"/>
      <c r="AP121" s="87"/>
      <c r="AQ121" s="87"/>
      <c r="AR121" s="67"/>
      <c r="AS121" s="55"/>
      <c r="AT121" s="55"/>
      <c r="AU121" s="55"/>
    </row>
    <row r="122" spans="1:248" s="20" customFormat="1" ht="45" customHeight="1">
      <c r="A122" s="350" t="s">
        <v>120</v>
      </c>
      <c r="B122" s="350" t="s">
        <v>149</v>
      </c>
      <c r="C122" s="361" t="s">
        <v>96</v>
      </c>
      <c r="D122" s="245" t="s">
        <v>17</v>
      </c>
      <c r="E122" s="251">
        <f t="shared" ref="E122:F124" si="87">E125+E128</f>
        <v>5165</v>
      </c>
      <c r="F122" s="251">
        <f t="shared" si="87"/>
        <v>858.56499999999994</v>
      </c>
      <c r="G122" s="312">
        <f>F122/E122*100</f>
        <v>16.622749273959343</v>
      </c>
      <c r="H122" s="231"/>
      <c r="I122" s="233">
        <f t="shared" ref="I122:J124" si="88">I125+I128</f>
        <v>0</v>
      </c>
      <c r="J122" s="233">
        <f t="shared" si="88"/>
        <v>0</v>
      </c>
      <c r="K122" s="314"/>
      <c r="L122" s="233">
        <f t="shared" ref="L122:M124" si="89">L125+L128</f>
        <v>300</v>
      </c>
      <c r="M122" s="233">
        <f t="shared" si="89"/>
        <v>300</v>
      </c>
      <c r="N122" s="314">
        <f>M122/L122*100</f>
        <v>100</v>
      </c>
      <c r="O122" s="233">
        <f t="shared" ref="O122:P124" si="90">O125+O128</f>
        <v>0</v>
      </c>
      <c r="P122" s="233">
        <f t="shared" si="90"/>
        <v>0</v>
      </c>
      <c r="Q122" s="314"/>
      <c r="R122" s="233">
        <f t="shared" ref="R122:S124" si="91">R125+R128</f>
        <v>0</v>
      </c>
      <c r="S122" s="233">
        <f t="shared" si="91"/>
        <v>0</v>
      </c>
      <c r="T122" s="314"/>
      <c r="U122" s="233">
        <f t="shared" ref="U122:V124" si="92">U125+U128</f>
        <v>0</v>
      </c>
      <c r="V122" s="233">
        <f t="shared" si="92"/>
        <v>0</v>
      </c>
      <c r="W122" s="314"/>
      <c r="X122" s="233">
        <f t="shared" ref="X122:Y124" si="93">X125+X128</f>
        <v>288.33999999999997</v>
      </c>
      <c r="Y122" s="233">
        <f t="shared" si="93"/>
        <v>288.33999999999997</v>
      </c>
      <c r="Z122" s="314"/>
      <c r="AA122" s="233">
        <f t="shared" ref="AA122:AB124" si="94">AA125+AA128</f>
        <v>270.22500000000002</v>
      </c>
      <c r="AB122" s="233">
        <f t="shared" si="94"/>
        <v>270.22500000000002</v>
      </c>
      <c r="AC122" s="314"/>
      <c r="AD122" s="233">
        <f t="shared" ref="AD122:AE124" si="95">AD125+AD128</f>
        <v>0</v>
      </c>
      <c r="AE122" s="233">
        <f t="shared" si="95"/>
        <v>0</v>
      </c>
      <c r="AF122" s="314"/>
      <c r="AG122" s="233">
        <f t="shared" ref="AG122:AH124" si="96">AG125+AG128</f>
        <v>500</v>
      </c>
      <c r="AH122" s="233">
        <f t="shared" si="96"/>
        <v>0</v>
      </c>
      <c r="AI122" s="314"/>
      <c r="AJ122" s="233">
        <f t="shared" ref="AJ122:AK124" si="97">AJ125+AJ128</f>
        <v>3600</v>
      </c>
      <c r="AK122" s="233">
        <f t="shared" si="97"/>
        <v>0</v>
      </c>
      <c r="AL122" s="314"/>
      <c r="AM122" s="233">
        <f t="shared" ref="AM122:AN124" si="98">AM125+AM128</f>
        <v>206.435</v>
      </c>
      <c r="AN122" s="233">
        <f t="shared" si="98"/>
        <v>0</v>
      </c>
      <c r="AO122" s="314"/>
      <c r="AP122" s="233">
        <f t="shared" ref="AP122:AQ124" si="99">AP125+AP128</f>
        <v>0</v>
      </c>
      <c r="AQ122" s="233">
        <f t="shared" si="99"/>
        <v>0</v>
      </c>
      <c r="AR122" s="314"/>
      <c r="AS122" s="79"/>
      <c r="AT122" s="79"/>
      <c r="AU122" s="79"/>
      <c r="AV122" s="11"/>
      <c r="AW122" s="11"/>
      <c r="AX122" s="10"/>
      <c r="AY122" s="10"/>
      <c r="AZ122" s="11"/>
      <c r="BA122" s="10"/>
      <c r="BB122" s="10"/>
      <c r="BC122" s="11"/>
      <c r="BD122" s="10"/>
      <c r="BE122" s="10"/>
      <c r="BF122" s="11"/>
      <c r="BG122" s="11"/>
      <c r="BH122" s="11"/>
      <c r="BI122" s="10"/>
      <c r="BJ122" s="10"/>
      <c r="BK122" s="11"/>
      <c r="BL122" s="10"/>
      <c r="BM122" s="10"/>
      <c r="BN122" s="11"/>
      <c r="BO122" s="10"/>
      <c r="BP122" s="10"/>
      <c r="BQ122" s="11"/>
      <c r="BR122" s="11"/>
      <c r="BS122" s="11"/>
      <c r="BT122" s="10"/>
      <c r="BU122" s="10"/>
      <c r="BV122" s="11"/>
      <c r="BW122" s="10"/>
      <c r="BX122" s="10"/>
      <c r="BY122" s="11"/>
      <c r="BZ122" s="10"/>
      <c r="CA122" s="10"/>
      <c r="CB122" s="11"/>
      <c r="CC122" s="11"/>
      <c r="CD122" s="11"/>
      <c r="CE122" s="10"/>
      <c r="CF122" s="10"/>
      <c r="CG122" s="11"/>
      <c r="CH122" s="10"/>
      <c r="CI122" s="10"/>
      <c r="CJ122" s="11"/>
      <c r="CK122" s="10"/>
      <c r="CL122" s="10"/>
      <c r="CM122" s="11"/>
      <c r="CN122" s="12"/>
      <c r="CO122" s="12"/>
      <c r="CP122" s="12"/>
      <c r="CQ122" s="12"/>
      <c r="CR122" s="12"/>
      <c r="CS122" s="13"/>
      <c r="CT122" s="11"/>
      <c r="CU122" s="11"/>
      <c r="CV122" s="11"/>
      <c r="CW122" s="10"/>
      <c r="CX122" s="10"/>
      <c r="CY122" s="11"/>
      <c r="CZ122" s="10"/>
      <c r="DA122" s="10"/>
      <c r="DB122" s="11"/>
      <c r="DC122" s="10"/>
      <c r="DD122" s="10"/>
      <c r="DE122" s="11"/>
      <c r="DF122" s="14"/>
      <c r="DG122" s="14"/>
      <c r="DH122" s="15"/>
      <c r="DI122" s="15"/>
      <c r="DJ122" s="14"/>
      <c r="DK122" s="15"/>
      <c r="DL122" s="15"/>
      <c r="DM122" s="14"/>
      <c r="DN122" s="15"/>
      <c r="DO122" s="15"/>
      <c r="DP122" s="14"/>
      <c r="DQ122" s="14"/>
      <c r="DR122" s="14"/>
      <c r="DS122" s="15"/>
      <c r="DT122" s="15"/>
      <c r="DU122" s="14"/>
      <c r="DV122" s="15"/>
      <c r="DW122" s="15"/>
      <c r="DX122" s="14"/>
      <c r="DY122" s="15"/>
      <c r="DZ122" s="15"/>
      <c r="EA122" s="14"/>
      <c r="EB122" s="14"/>
      <c r="EC122" s="14"/>
      <c r="ED122" s="15"/>
      <c r="EE122" s="15"/>
      <c r="EF122" s="14"/>
      <c r="EG122" s="15"/>
      <c r="EH122" s="15"/>
      <c r="EI122" s="14"/>
      <c r="EJ122" s="15"/>
      <c r="EK122" s="15"/>
      <c r="EL122" s="14"/>
      <c r="EM122" s="23"/>
      <c r="EN122" s="23"/>
      <c r="EO122" s="23"/>
      <c r="EP122" s="23"/>
      <c r="EQ122" s="23"/>
      <c r="ER122" s="17"/>
      <c r="ES122" s="14"/>
      <c r="ET122" s="14"/>
      <c r="EU122" s="14"/>
      <c r="EV122" s="15"/>
      <c r="EW122" s="15"/>
      <c r="EX122" s="14"/>
      <c r="EY122" s="15"/>
      <c r="EZ122" s="15"/>
      <c r="FA122" s="14"/>
      <c r="FB122" s="15"/>
      <c r="FC122" s="15"/>
      <c r="FD122" s="14"/>
      <c r="FE122" s="14"/>
      <c r="FF122" s="14"/>
      <c r="FG122" s="15"/>
      <c r="FH122" s="15"/>
      <c r="FI122" s="14"/>
      <c r="FJ122" s="15"/>
      <c r="FK122" s="15"/>
      <c r="FL122" s="14"/>
      <c r="FM122" s="15"/>
      <c r="FN122" s="15"/>
      <c r="FO122" s="14"/>
      <c r="FP122" s="14"/>
      <c r="FQ122" s="14"/>
      <c r="FR122" s="15"/>
      <c r="FS122" s="15"/>
      <c r="FT122" s="14"/>
      <c r="FU122" s="15"/>
      <c r="FV122" s="15"/>
      <c r="FW122" s="14"/>
      <c r="FX122" s="15"/>
      <c r="FY122" s="15"/>
      <c r="FZ122" s="14"/>
      <c r="GA122" s="14"/>
      <c r="GB122" s="14"/>
      <c r="GC122" s="15"/>
      <c r="GD122" s="15"/>
      <c r="GE122" s="14"/>
      <c r="GF122" s="15"/>
      <c r="GG122" s="15"/>
      <c r="GH122" s="14"/>
      <c r="GI122" s="15"/>
      <c r="GJ122" s="15"/>
      <c r="GK122" s="14"/>
      <c r="GL122" s="23"/>
      <c r="GM122" s="23"/>
      <c r="GN122" s="23"/>
      <c r="GO122" s="23"/>
      <c r="GP122" s="23"/>
      <c r="GQ122" s="17"/>
      <c r="GR122" s="14"/>
      <c r="GS122" s="14"/>
      <c r="GT122" s="14"/>
      <c r="GU122" s="15"/>
      <c r="GV122" s="15"/>
      <c r="GW122" s="14"/>
      <c r="GX122" s="15"/>
      <c r="GY122" s="15"/>
      <c r="GZ122" s="14"/>
      <c r="HA122" s="15"/>
      <c r="HB122" s="15"/>
      <c r="HC122" s="14"/>
      <c r="HD122" s="14"/>
      <c r="HE122" s="14"/>
      <c r="HF122" s="15"/>
      <c r="HG122" s="15"/>
      <c r="HH122" s="14"/>
      <c r="HI122" s="15"/>
      <c r="HJ122" s="15"/>
      <c r="HK122" s="14"/>
      <c r="HL122" s="15"/>
      <c r="HM122" s="15"/>
      <c r="HN122" s="14"/>
      <c r="HO122" s="14"/>
      <c r="HP122" s="14"/>
      <c r="HQ122" s="15"/>
      <c r="HR122" s="15"/>
      <c r="HS122" s="14"/>
      <c r="HT122" s="15"/>
      <c r="HU122" s="15"/>
      <c r="HV122" s="14"/>
      <c r="HW122" s="15"/>
      <c r="HX122" s="15"/>
      <c r="HY122" s="14"/>
      <c r="HZ122" s="14"/>
      <c r="IA122" s="14"/>
      <c r="IB122" s="15"/>
      <c r="IC122" s="15"/>
      <c r="ID122" s="14"/>
      <c r="IE122" s="15"/>
      <c r="IF122" s="15"/>
      <c r="IG122" s="14"/>
      <c r="IH122" s="15"/>
      <c r="II122" s="15"/>
      <c r="IJ122" s="14"/>
      <c r="IK122" s="23"/>
      <c r="IL122" s="23"/>
      <c r="IM122" s="23"/>
      <c r="IN122" s="23"/>
    </row>
    <row r="123" spans="1:248" s="20" customFormat="1" ht="66" customHeight="1">
      <c r="A123" s="364"/>
      <c r="B123" s="364"/>
      <c r="C123" s="362"/>
      <c r="D123" s="244" t="s">
        <v>19</v>
      </c>
      <c r="E123" s="251">
        <f t="shared" si="87"/>
        <v>4100</v>
      </c>
      <c r="F123" s="251">
        <f t="shared" si="87"/>
        <v>0</v>
      </c>
      <c r="G123" s="59">
        <f t="shared" ref="G123:G124" si="100">F123/E123*100</f>
        <v>0</v>
      </c>
      <c r="H123" s="231"/>
      <c r="I123" s="233">
        <f t="shared" si="88"/>
        <v>0</v>
      </c>
      <c r="J123" s="233">
        <f t="shared" si="88"/>
        <v>0</v>
      </c>
      <c r="K123" s="226"/>
      <c r="L123" s="233">
        <f t="shared" si="89"/>
        <v>0</v>
      </c>
      <c r="M123" s="233">
        <f t="shared" si="89"/>
        <v>0</v>
      </c>
      <c r="N123" s="226" t="e">
        <f t="shared" ref="N123:N124" si="101">M123/L123*100</f>
        <v>#DIV/0!</v>
      </c>
      <c r="O123" s="233">
        <f t="shared" si="90"/>
        <v>0</v>
      </c>
      <c r="P123" s="233">
        <f t="shared" si="90"/>
        <v>0</v>
      </c>
      <c r="Q123" s="226"/>
      <c r="R123" s="233">
        <f t="shared" si="91"/>
        <v>0</v>
      </c>
      <c r="S123" s="233">
        <f t="shared" si="91"/>
        <v>0</v>
      </c>
      <c r="T123" s="226"/>
      <c r="U123" s="233">
        <f t="shared" si="92"/>
        <v>0</v>
      </c>
      <c r="V123" s="233">
        <f t="shared" si="92"/>
        <v>0</v>
      </c>
      <c r="W123" s="226"/>
      <c r="X123" s="233">
        <f t="shared" si="93"/>
        <v>0</v>
      </c>
      <c r="Y123" s="233">
        <f t="shared" si="93"/>
        <v>0</v>
      </c>
      <c r="Z123" s="226"/>
      <c r="AA123" s="233">
        <f t="shared" si="94"/>
        <v>0</v>
      </c>
      <c r="AB123" s="233">
        <f t="shared" si="94"/>
        <v>0</v>
      </c>
      <c r="AC123" s="226"/>
      <c r="AD123" s="233">
        <f t="shared" si="95"/>
        <v>0</v>
      </c>
      <c r="AE123" s="233">
        <f t="shared" si="95"/>
        <v>0</v>
      </c>
      <c r="AF123" s="226"/>
      <c r="AG123" s="233">
        <f t="shared" si="96"/>
        <v>500</v>
      </c>
      <c r="AH123" s="233">
        <f t="shared" si="96"/>
        <v>0</v>
      </c>
      <c r="AI123" s="226"/>
      <c r="AJ123" s="233">
        <f t="shared" si="97"/>
        <v>3600</v>
      </c>
      <c r="AK123" s="233">
        <f t="shared" si="97"/>
        <v>0</v>
      </c>
      <c r="AL123" s="226"/>
      <c r="AM123" s="233">
        <f t="shared" si="98"/>
        <v>0</v>
      </c>
      <c r="AN123" s="233">
        <f t="shared" si="98"/>
        <v>0</v>
      </c>
      <c r="AO123" s="226"/>
      <c r="AP123" s="233">
        <f t="shared" si="99"/>
        <v>0</v>
      </c>
      <c r="AQ123" s="233">
        <f t="shared" si="99"/>
        <v>0</v>
      </c>
      <c r="AR123" s="226"/>
      <c r="AS123" s="79"/>
      <c r="AT123" s="79"/>
      <c r="AU123" s="79"/>
      <c r="AV123" s="14"/>
      <c r="AW123" s="14"/>
      <c r="AX123" s="15"/>
      <c r="AY123" s="15"/>
      <c r="AZ123" s="14"/>
      <c r="BA123" s="15"/>
      <c r="BB123" s="15"/>
      <c r="BC123" s="14"/>
      <c r="BD123" s="15"/>
      <c r="BE123" s="15"/>
      <c r="BF123" s="14"/>
      <c r="BG123" s="14"/>
      <c r="BH123" s="14"/>
      <c r="BI123" s="15"/>
      <c r="BJ123" s="15"/>
      <c r="BK123" s="14"/>
      <c r="BL123" s="15"/>
      <c r="BM123" s="15"/>
      <c r="BN123" s="14"/>
      <c r="BO123" s="15"/>
      <c r="BP123" s="15"/>
      <c r="BQ123" s="14"/>
      <c r="BR123" s="14"/>
      <c r="BS123" s="14"/>
      <c r="BT123" s="15"/>
      <c r="BU123" s="15"/>
      <c r="BV123" s="14"/>
      <c r="BW123" s="15"/>
      <c r="BX123" s="15"/>
      <c r="BY123" s="14"/>
      <c r="BZ123" s="15"/>
      <c r="CA123" s="15"/>
      <c r="CB123" s="14"/>
      <c r="CC123" s="14"/>
      <c r="CD123" s="14"/>
      <c r="CE123" s="15"/>
      <c r="CF123" s="15"/>
      <c r="CG123" s="14"/>
      <c r="CH123" s="15"/>
      <c r="CI123" s="15"/>
      <c r="CJ123" s="14"/>
      <c r="CK123" s="15"/>
      <c r="CL123" s="15"/>
      <c r="CM123" s="14"/>
      <c r="CN123" s="23"/>
      <c r="CO123" s="23"/>
      <c r="CP123" s="23"/>
      <c r="CQ123" s="23"/>
      <c r="CR123" s="23"/>
      <c r="CS123" s="17"/>
      <c r="CT123" s="14"/>
      <c r="CU123" s="14"/>
      <c r="CV123" s="14"/>
      <c r="CW123" s="15"/>
      <c r="CX123" s="15"/>
      <c r="CY123" s="14"/>
      <c r="CZ123" s="15"/>
      <c r="DA123" s="15"/>
      <c r="DB123" s="14"/>
      <c r="DC123" s="15"/>
      <c r="DD123" s="15"/>
      <c r="DE123" s="14"/>
      <c r="DF123" s="14"/>
      <c r="DG123" s="14"/>
      <c r="DH123" s="15"/>
      <c r="DI123" s="15"/>
      <c r="DJ123" s="14"/>
      <c r="DK123" s="15"/>
      <c r="DL123" s="15"/>
      <c r="DM123" s="14"/>
      <c r="DN123" s="15"/>
      <c r="DO123" s="15"/>
      <c r="DP123" s="14"/>
      <c r="DQ123" s="14"/>
      <c r="DR123" s="14"/>
      <c r="DS123" s="15"/>
      <c r="DT123" s="15"/>
      <c r="DU123" s="14"/>
      <c r="DV123" s="15"/>
      <c r="DW123" s="15"/>
      <c r="DX123" s="14"/>
      <c r="DY123" s="15"/>
      <c r="DZ123" s="15"/>
      <c r="EA123" s="14"/>
      <c r="EB123" s="14"/>
      <c r="EC123" s="14"/>
      <c r="ED123" s="15"/>
      <c r="EE123" s="15"/>
      <c r="EF123" s="14"/>
      <c r="EG123" s="15"/>
      <c r="EH123" s="15"/>
      <c r="EI123" s="14"/>
      <c r="EJ123" s="15"/>
      <c r="EK123" s="15"/>
      <c r="EL123" s="14"/>
      <c r="EM123" s="23"/>
      <c r="EN123" s="23"/>
      <c r="EO123" s="23"/>
      <c r="EP123" s="23"/>
      <c r="EQ123" s="23"/>
      <c r="ER123" s="17"/>
      <c r="ES123" s="14"/>
      <c r="ET123" s="14"/>
      <c r="EU123" s="14"/>
      <c r="EV123" s="15"/>
      <c r="EW123" s="15"/>
      <c r="EX123" s="14"/>
      <c r="EY123" s="15"/>
      <c r="EZ123" s="15"/>
      <c r="FA123" s="14"/>
      <c r="FB123" s="15"/>
      <c r="FC123" s="15"/>
      <c r="FD123" s="14"/>
      <c r="FE123" s="14"/>
      <c r="FF123" s="14"/>
      <c r="FG123" s="15"/>
      <c r="FH123" s="15"/>
      <c r="FI123" s="14"/>
      <c r="FJ123" s="15"/>
      <c r="FK123" s="15"/>
      <c r="FL123" s="14"/>
      <c r="FM123" s="15"/>
      <c r="FN123" s="15"/>
      <c r="FO123" s="14"/>
      <c r="FP123" s="14"/>
      <c r="FQ123" s="14"/>
      <c r="FR123" s="15"/>
      <c r="FS123" s="15"/>
      <c r="FT123" s="14"/>
      <c r="FU123" s="15"/>
      <c r="FV123" s="15"/>
      <c r="FW123" s="14"/>
      <c r="FX123" s="15"/>
      <c r="FY123" s="15"/>
      <c r="FZ123" s="14"/>
      <c r="GA123" s="14"/>
      <c r="GB123" s="14"/>
      <c r="GC123" s="15"/>
      <c r="GD123" s="15"/>
      <c r="GE123" s="14"/>
      <c r="GF123" s="15"/>
      <c r="GG123" s="15"/>
      <c r="GH123" s="14"/>
      <c r="GI123" s="15"/>
      <c r="GJ123" s="15"/>
      <c r="GK123" s="14"/>
      <c r="GL123" s="23"/>
      <c r="GM123" s="23"/>
      <c r="GN123" s="23"/>
      <c r="GO123" s="23"/>
      <c r="GP123" s="23"/>
      <c r="GQ123" s="17"/>
      <c r="GR123" s="14"/>
      <c r="GS123" s="14"/>
      <c r="GT123" s="14"/>
      <c r="GU123" s="15"/>
      <c r="GV123" s="15"/>
      <c r="GW123" s="14"/>
      <c r="GX123" s="15"/>
      <c r="GY123" s="15"/>
      <c r="GZ123" s="14"/>
      <c r="HA123" s="15"/>
      <c r="HB123" s="15"/>
      <c r="HC123" s="14"/>
      <c r="HD123" s="14"/>
      <c r="HE123" s="14"/>
      <c r="HF123" s="15"/>
      <c r="HG123" s="15"/>
      <c r="HH123" s="14"/>
      <c r="HI123" s="15"/>
      <c r="HJ123" s="15"/>
      <c r="HK123" s="14"/>
      <c r="HL123" s="15"/>
      <c r="HM123" s="15"/>
      <c r="HN123" s="14"/>
      <c r="HO123" s="14"/>
      <c r="HP123" s="14"/>
      <c r="HQ123" s="15"/>
      <c r="HR123" s="15"/>
      <c r="HS123" s="14"/>
      <c r="HT123" s="15"/>
      <c r="HU123" s="15"/>
      <c r="HV123" s="14"/>
      <c r="HW123" s="15"/>
      <c r="HX123" s="15"/>
      <c r="HY123" s="14"/>
      <c r="HZ123" s="14"/>
      <c r="IA123" s="14"/>
      <c r="IB123" s="15"/>
      <c r="IC123" s="15"/>
      <c r="ID123" s="14"/>
      <c r="IE123" s="15"/>
      <c r="IF123" s="15"/>
      <c r="IG123" s="14"/>
      <c r="IH123" s="15"/>
      <c r="II123" s="15"/>
      <c r="IJ123" s="14"/>
      <c r="IK123" s="23"/>
      <c r="IL123" s="23"/>
      <c r="IM123" s="23"/>
      <c r="IN123" s="23"/>
    </row>
    <row r="124" spans="1:248" s="20" customFormat="1" ht="76.5" customHeight="1">
      <c r="A124" s="365"/>
      <c r="B124" s="365"/>
      <c r="C124" s="363"/>
      <c r="D124" s="244" t="s">
        <v>28</v>
      </c>
      <c r="E124" s="251">
        <f t="shared" si="87"/>
        <v>1065</v>
      </c>
      <c r="F124" s="251">
        <f t="shared" si="87"/>
        <v>858.56499999999994</v>
      </c>
      <c r="G124" s="59">
        <f t="shared" si="100"/>
        <v>80.616431924882619</v>
      </c>
      <c r="H124" s="231"/>
      <c r="I124" s="233">
        <f t="shared" si="88"/>
        <v>0</v>
      </c>
      <c r="J124" s="233">
        <f t="shared" si="88"/>
        <v>0</v>
      </c>
      <c r="K124" s="226"/>
      <c r="L124" s="233">
        <f t="shared" si="89"/>
        <v>300</v>
      </c>
      <c r="M124" s="233">
        <f t="shared" si="89"/>
        <v>300</v>
      </c>
      <c r="N124" s="226">
        <f t="shared" si="101"/>
        <v>100</v>
      </c>
      <c r="O124" s="233">
        <f t="shared" si="90"/>
        <v>0</v>
      </c>
      <c r="P124" s="233">
        <f t="shared" si="90"/>
        <v>0</v>
      </c>
      <c r="Q124" s="226"/>
      <c r="R124" s="233">
        <f t="shared" si="91"/>
        <v>0</v>
      </c>
      <c r="S124" s="233">
        <f t="shared" si="91"/>
        <v>0</v>
      </c>
      <c r="T124" s="226"/>
      <c r="U124" s="233">
        <f t="shared" si="92"/>
        <v>0</v>
      </c>
      <c r="V124" s="233">
        <f t="shared" si="92"/>
        <v>0</v>
      </c>
      <c r="W124" s="226"/>
      <c r="X124" s="233">
        <f t="shared" si="93"/>
        <v>288.33999999999997</v>
      </c>
      <c r="Y124" s="233">
        <f t="shared" si="93"/>
        <v>288.33999999999997</v>
      </c>
      <c r="Z124" s="226"/>
      <c r="AA124" s="233">
        <f t="shared" si="94"/>
        <v>270.22500000000002</v>
      </c>
      <c r="AB124" s="233">
        <f t="shared" si="94"/>
        <v>270.22500000000002</v>
      </c>
      <c r="AC124" s="226"/>
      <c r="AD124" s="233">
        <f t="shared" si="95"/>
        <v>0</v>
      </c>
      <c r="AE124" s="233">
        <f t="shared" si="95"/>
        <v>0</v>
      </c>
      <c r="AF124" s="226"/>
      <c r="AG124" s="233">
        <f t="shared" si="96"/>
        <v>0</v>
      </c>
      <c r="AH124" s="233">
        <f t="shared" si="96"/>
        <v>0</v>
      </c>
      <c r="AI124" s="226"/>
      <c r="AJ124" s="233">
        <f t="shared" si="97"/>
        <v>0</v>
      </c>
      <c r="AK124" s="233">
        <f t="shared" si="97"/>
        <v>0</v>
      </c>
      <c r="AL124" s="226"/>
      <c r="AM124" s="233">
        <f t="shared" si="98"/>
        <v>206.435</v>
      </c>
      <c r="AN124" s="233">
        <f t="shared" si="98"/>
        <v>0</v>
      </c>
      <c r="AO124" s="226"/>
      <c r="AP124" s="233">
        <f t="shared" si="99"/>
        <v>0</v>
      </c>
      <c r="AQ124" s="233">
        <f t="shared" si="99"/>
        <v>0</v>
      </c>
      <c r="AR124" s="226"/>
      <c r="AS124" s="79"/>
      <c r="AT124" s="79"/>
      <c r="AU124" s="79"/>
    </row>
    <row r="125" spans="1:248" ht="42" customHeight="1">
      <c r="A125" s="376" t="s">
        <v>102</v>
      </c>
      <c r="B125" s="328" t="s">
        <v>61</v>
      </c>
      <c r="C125" s="328" t="s">
        <v>96</v>
      </c>
      <c r="D125" s="80" t="s">
        <v>17</v>
      </c>
      <c r="E125" s="202">
        <f t="shared" ref="E125:F130" si="102">I125+L125+O125+R125+U125+X125+AA125+AD125+AG125+AJ125+AM125+AP125</f>
        <v>4100</v>
      </c>
      <c r="F125" s="202">
        <f t="shared" si="102"/>
        <v>0</v>
      </c>
      <c r="G125" s="82">
        <f>F125/E125*100</f>
        <v>0</v>
      </c>
      <c r="H125" s="81"/>
      <c r="I125" s="203">
        <f>I126+I127</f>
        <v>0</v>
      </c>
      <c r="J125" s="203">
        <f>J126+J127</f>
        <v>0</v>
      </c>
      <c r="K125" s="202" t="e">
        <f>J125/I125*100</f>
        <v>#DIV/0!</v>
      </c>
      <c r="L125" s="203">
        <f>L126+L127</f>
        <v>0</v>
      </c>
      <c r="M125" s="203">
        <f>M126+M127</f>
        <v>0</v>
      </c>
      <c r="N125" s="202" t="e">
        <f>M125/L125*100</f>
        <v>#DIV/0!</v>
      </c>
      <c r="O125" s="203">
        <f>O126+O127</f>
        <v>0</v>
      </c>
      <c r="P125" s="203">
        <f>P126+P127</f>
        <v>0</v>
      </c>
      <c r="Q125" s="202" t="e">
        <f>P125/O125*100</f>
        <v>#DIV/0!</v>
      </c>
      <c r="R125" s="203">
        <f>R126+R127</f>
        <v>0</v>
      </c>
      <c r="S125" s="208">
        <f>S126+S127</f>
        <v>0</v>
      </c>
      <c r="T125" s="202" t="e">
        <f>S125/R125*100</f>
        <v>#DIV/0!</v>
      </c>
      <c r="U125" s="203">
        <f>U126+U127</f>
        <v>0</v>
      </c>
      <c r="V125" s="203">
        <f>V126+V127</f>
        <v>0</v>
      </c>
      <c r="W125" s="202" t="e">
        <f>V125/U125*100</f>
        <v>#DIV/0!</v>
      </c>
      <c r="X125" s="203">
        <f>X126+X127</f>
        <v>0</v>
      </c>
      <c r="Y125" s="203">
        <f>Y126+Y127</f>
        <v>0</v>
      </c>
      <c r="Z125" s="202" t="e">
        <f>Y125/X125*100</f>
        <v>#DIV/0!</v>
      </c>
      <c r="AA125" s="203">
        <f>AA126+AA127</f>
        <v>0</v>
      </c>
      <c r="AB125" s="203">
        <f>AB126+AB127</f>
        <v>0</v>
      </c>
      <c r="AC125" s="202" t="e">
        <f>AB125/AA125*100</f>
        <v>#DIV/0!</v>
      </c>
      <c r="AD125" s="203">
        <f>AD126+AD127</f>
        <v>0</v>
      </c>
      <c r="AE125" s="203">
        <f>AE126+AE127</f>
        <v>0</v>
      </c>
      <c r="AF125" s="202" t="e">
        <f>AE125/AD125*100</f>
        <v>#DIV/0!</v>
      </c>
      <c r="AG125" s="203">
        <f>AG126+AG127</f>
        <v>500</v>
      </c>
      <c r="AH125" s="203">
        <f>AH126+AH127</f>
        <v>0</v>
      </c>
      <c r="AI125" s="202">
        <f>AH125/AG125*100</f>
        <v>0</v>
      </c>
      <c r="AJ125" s="203">
        <f>AJ126+AJ127</f>
        <v>3600</v>
      </c>
      <c r="AK125" s="203">
        <f>AK126+AK127</f>
        <v>0</v>
      </c>
      <c r="AL125" s="202">
        <f>AK125/AJ125*100</f>
        <v>0</v>
      </c>
      <c r="AM125" s="203">
        <f>AM126+AM127</f>
        <v>0</v>
      </c>
      <c r="AN125" s="203">
        <f>AN126+AN127</f>
        <v>0</v>
      </c>
      <c r="AO125" s="202" t="e">
        <f>AN125/AM125*100</f>
        <v>#DIV/0!</v>
      </c>
      <c r="AP125" s="203">
        <f>AP126+AP127</f>
        <v>0</v>
      </c>
      <c r="AQ125" s="203">
        <f>AQ126+AQ127</f>
        <v>0</v>
      </c>
      <c r="AR125" s="202" t="e">
        <f>AQ125/AP125*100</f>
        <v>#DIV/0!</v>
      </c>
      <c r="AS125" s="83"/>
      <c r="AT125" s="83"/>
      <c r="AU125" s="83"/>
    </row>
    <row r="126" spans="1:248" ht="129.6">
      <c r="A126" s="377"/>
      <c r="B126" s="329"/>
      <c r="C126" s="329"/>
      <c r="D126" s="63" t="s">
        <v>19</v>
      </c>
      <c r="E126" s="204">
        <f>I126+L126+O126+R126+U126+X126+AA126+AD126+AG126+AJ126+AM126+AP126</f>
        <v>4100</v>
      </c>
      <c r="F126" s="204">
        <f t="shared" si="102"/>
        <v>0</v>
      </c>
      <c r="G126" s="85"/>
      <c r="H126" s="84"/>
      <c r="I126" s="86"/>
      <c r="J126" s="86"/>
      <c r="K126" s="65"/>
      <c r="L126" s="87"/>
      <c r="M126" s="87"/>
      <c r="N126" s="67"/>
      <c r="O126" s="86"/>
      <c r="P126" s="86"/>
      <c r="Q126" s="65"/>
      <c r="R126" s="93"/>
      <c r="S126" s="200"/>
      <c r="T126" s="67"/>
      <c r="U126" s="205"/>
      <c r="V126" s="86"/>
      <c r="W126" s="65"/>
      <c r="X126" s="93"/>
      <c r="Y126" s="93"/>
      <c r="Z126" s="67"/>
      <c r="AA126" s="86"/>
      <c r="AB126" s="100"/>
      <c r="AC126" s="65"/>
      <c r="AD126" s="87"/>
      <c r="AE126" s="87"/>
      <c r="AF126" s="67"/>
      <c r="AG126" s="86">
        <v>500</v>
      </c>
      <c r="AH126" s="86"/>
      <c r="AI126" s="65"/>
      <c r="AJ126" s="87">
        <v>3600</v>
      </c>
      <c r="AK126" s="87"/>
      <c r="AL126" s="67"/>
      <c r="AM126" s="86"/>
      <c r="AN126" s="86"/>
      <c r="AO126" s="65"/>
      <c r="AP126" s="93"/>
      <c r="AQ126" s="87"/>
      <c r="AR126" s="67"/>
      <c r="AS126" s="55"/>
      <c r="AT126" s="95"/>
      <c r="AU126" s="55"/>
    </row>
    <row r="127" spans="1:248" ht="54" customHeight="1">
      <c r="A127" s="377"/>
      <c r="B127" s="329"/>
      <c r="C127" s="329"/>
      <c r="D127" s="63" t="s">
        <v>28</v>
      </c>
      <c r="E127" s="204">
        <f t="shared" si="102"/>
        <v>0</v>
      </c>
      <c r="F127" s="204">
        <f t="shared" si="102"/>
        <v>0</v>
      </c>
      <c r="G127" s="85"/>
      <c r="H127" s="84"/>
      <c r="I127" s="86"/>
      <c r="J127" s="86"/>
      <c r="K127" s="65"/>
      <c r="L127" s="87"/>
      <c r="M127" s="87"/>
      <c r="N127" s="67"/>
      <c r="O127" s="86"/>
      <c r="P127" s="86"/>
      <c r="Q127" s="65"/>
      <c r="R127" s="87"/>
      <c r="S127" s="87"/>
      <c r="T127" s="67"/>
      <c r="U127" s="86"/>
      <c r="V127" s="86"/>
      <c r="W127" s="65"/>
      <c r="X127" s="87"/>
      <c r="Y127" s="87"/>
      <c r="Z127" s="67"/>
      <c r="AA127" s="86"/>
      <c r="AB127" s="86"/>
      <c r="AC127" s="65"/>
      <c r="AD127" s="87"/>
      <c r="AE127" s="87"/>
      <c r="AF127" s="67"/>
      <c r="AG127" s="86"/>
      <c r="AH127" s="86"/>
      <c r="AI127" s="65"/>
      <c r="AJ127" s="87"/>
      <c r="AK127" s="87"/>
      <c r="AL127" s="67"/>
      <c r="AM127" s="86"/>
      <c r="AN127" s="86"/>
      <c r="AO127" s="65"/>
      <c r="AP127" s="87"/>
      <c r="AQ127" s="87"/>
      <c r="AR127" s="67"/>
      <c r="AS127" s="55"/>
      <c r="AT127" s="55"/>
      <c r="AU127" s="55"/>
    </row>
    <row r="128" spans="1:248" ht="33" customHeight="1">
      <c r="A128" s="376" t="s">
        <v>103</v>
      </c>
      <c r="B128" s="328" t="s">
        <v>62</v>
      </c>
      <c r="C128" s="328" t="s">
        <v>96</v>
      </c>
      <c r="D128" s="80" t="s">
        <v>17</v>
      </c>
      <c r="E128" s="202">
        <f t="shared" si="102"/>
        <v>1065</v>
      </c>
      <c r="F128" s="202">
        <f t="shared" si="102"/>
        <v>858.56499999999994</v>
      </c>
      <c r="G128" s="82">
        <f>F128/E128*100</f>
        <v>80.616431924882619</v>
      </c>
      <c r="H128" s="81"/>
      <c r="I128" s="203">
        <f>I129+I130</f>
        <v>0</v>
      </c>
      <c r="J128" s="203">
        <f>J129+J130</f>
        <v>0</v>
      </c>
      <c r="K128" s="202" t="e">
        <f>J128/I128*100</f>
        <v>#DIV/0!</v>
      </c>
      <c r="L128" s="203">
        <f>L129+L130</f>
        <v>300</v>
      </c>
      <c r="M128" s="203">
        <f>M129+M130</f>
        <v>300</v>
      </c>
      <c r="N128" s="202">
        <f>M128/L128*100</f>
        <v>100</v>
      </c>
      <c r="O128" s="203">
        <f>O129+O130</f>
        <v>0</v>
      </c>
      <c r="P128" s="203">
        <f>P129+P130</f>
        <v>0</v>
      </c>
      <c r="Q128" s="202" t="e">
        <f>P128/O128*100</f>
        <v>#DIV/0!</v>
      </c>
      <c r="R128" s="203">
        <f>R129+R130</f>
        <v>0</v>
      </c>
      <c r="S128" s="203">
        <f>S129+S130</f>
        <v>0</v>
      </c>
      <c r="T128" s="202" t="e">
        <f>S128/R128*100</f>
        <v>#DIV/0!</v>
      </c>
      <c r="U128" s="203">
        <f>U129+U130</f>
        <v>0</v>
      </c>
      <c r="V128" s="203">
        <f>V129+V130</f>
        <v>0</v>
      </c>
      <c r="W128" s="202" t="e">
        <f>V128/U128*100</f>
        <v>#DIV/0!</v>
      </c>
      <c r="X128" s="203">
        <f>X129+X130</f>
        <v>288.33999999999997</v>
      </c>
      <c r="Y128" s="203">
        <f>Y129+Y130</f>
        <v>288.33999999999997</v>
      </c>
      <c r="Z128" s="202">
        <f>Y128/X128*100</f>
        <v>100</v>
      </c>
      <c r="AA128" s="203">
        <f>AA129+AA130</f>
        <v>270.22500000000002</v>
      </c>
      <c r="AB128" s="203">
        <f>AB129+AB130</f>
        <v>270.22500000000002</v>
      </c>
      <c r="AC128" s="202">
        <f>AB128/AA128*100</f>
        <v>100</v>
      </c>
      <c r="AD128" s="203">
        <f>AD129+AD130</f>
        <v>0</v>
      </c>
      <c r="AE128" s="203">
        <f>AE129+AE130</f>
        <v>0</v>
      </c>
      <c r="AF128" s="202" t="e">
        <f>AE128/AD128*100</f>
        <v>#DIV/0!</v>
      </c>
      <c r="AG128" s="203">
        <f>AG129+AG130</f>
        <v>0</v>
      </c>
      <c r="AH128" s="203">
        <f>AH129+AH130</f>
        <v>0</v>
      </c>
      <c r="AI128" s="202" t="e">
        <f>AH128/AG128*100</f>
        <v>#DIV/0!</v>
      </c>
      <c r="AJ128" s="203">
        <f>AJ129+AJ130</f>
        <v>0</v>
      </c>
      <c r="AK128" s="203">
        <f>AK129+AK130</f>
        <v>0</v>
      </c>
      <c r="AL128" s="202" t="e">
        <f>AK128/AJ128*100</f>
        <v>#DIV/0!</v>
      </c>
      <c r="AM128" s="203">
        <f>AM129+AM130</f>
        <v>206.435</v>
      </c>
      <c r="AN128" s="203">
        <f>AN129+AN130</f>
        <v>0</v>
      </c>
      <c r="AO128" s="202">
        <f>AN128/AM128*100</f>
        <v>0</v>
      </c>
      <c r="AP128" s="203">
        <f>AP129+AP130</f>
        <v>0</v>
      </c>
      <c r="AQ128" s="203">
        <f>AQ129+AQ130</f>
        <v>0</v>
      </c>
      <c r="AR128" s="202" t="e">
        <f>AQ128/AP128*100</f>
        <v>#DIV/0!</v>
      </c>
      <c r="AS128" s="83"/>
      <c r="AT128" s="83"/>
      <c r="AU128" s="83"/>
    </row>
    <row r="129" spans="1:248" ht="67.5" customHeight="1">
      <c r="A129" s="377"/>
      <c r="B129" s="329"/>
      <c r="C129" s="329"/>
      <c r="D129" s="63" t="s">
        <v>19</v>
      </c>
      <c r="E129" s="204">
        <f t="shared" si="102"/>
        <v>0</v>
      </c>
      <c r="F129" s="204">
        <f t="shared" si="102"/>
        <v>0</v>
      </c>
      <c r="G129" s="85"/>
      <c r="H129" s="84"/>
      <c r="I129" s="86"/>
      <c r="J129" s="86"/>
      <c r="K129" s="65"/>
      <c r="L129" s="87"/>
      <c r="M129" s="87"/>
      <c r="N129" s="67"/>
      <c r="O129" s="86"/>
      <c r="P129" s="86"/>
      <c r="Q129" s="65"/>
      <c r="R129" s="87"/>
      <c r="S129" s="87"/>
      <c r="T129" s="67"/>
      <c r="U129" s="86"/>
      <c r="V129" s="86"/>
      <c r="W129" s="65"/>
      <c r="X129" s="87"/>
      <c r="Y129" s="87"/>
      <c r="Z129" s="67"/>
      <c r="AA129" s="86"/>
      <c r="AB129" s="86"/>
      <c r="AC129" s="65"/>
      <c r="AD129" s="87"/>
      <c r="AE129" s="87"/>
      <c r="AF129" s="67"/>
      <c r="AG129" s="86"/>
      <c r="AH129" s="86"/>
      <c r="AI129" s="65"/>
      <c r="AJ129" s="87"/>
      <c r="AK129" s="87"/>
      <c r="AL129" s="67"/>
      <c r="AM129" s="86"/>
      <c r="AN129" s="86"/>
      <c r="AO129" s="65"/>
      <c r="AP129" s="87"/>
      <c r="AQ129" s="87"/>
      <c r="AR129" s="67"/>
      <c r="AS129" s="55"/>
      <c r="AT129" s="55"/>
      <c r="AU129" s="55"/>
    </row>
    <row r="130" spans="1:248" ht="64.8">
      <c r="A130" s="377"/>
      <c r="B130" s="329"/>
      <c r="C130" s="329"/>
      <c r="D130" s="63" t="s">
        <v>28</v>
      </c>
      <c r="E130" s="204">
        <f t="shared" si="102"/>
        <v>1065</v>
      </c>
      <c r="F130" s="204">
        <f t="shared" si="102"/>
        <v>858.56499999999994</v>
      </c>
      <c r="G130" s="85"/>
      <c r="H130" s="84"/>
      <c r="I130" s="86"/>
      <c r="J130" s="86"/>
      <c r="K130" s="65"/>
      <c r="L130" s="87">
        <v>300</v>
      </c>
      <c r="M130" s="87">
        <v>300</v>
      </c>
      <c r="N130" s="67"/>
      <c r="O130" s="86"/>
      <c r="P130" s="86"/>
      <c r="Q130" s="65"/>
      <c r="R130" s="87"/>
      <c r="S130" s="87"/>
      <c r="T130" s="67"/>
      <c r="U130" s="86"/>
      <c r="V130" s="86"/>
      <c r="W130" s="65"/>
      <c r="X130" s="87">
        <v>288.33999999999997</v>
      </c>
      <c r="Y130" s="87">
        <v>288.33999999999997</v>
      </c>
      <c r="Z130" s="67"/>
      <c r="AA130" s="100">
        <v>270.22500000000002</v>
      </c>
      <c r="AB130" s="100">
        <v>270.22500000000002</v>
      </c>
      <c r="AC130" s="65"/>
      <c r="AD130" s="93"/>
      <c r="AE130" s="93"/>
      <c r="AF130" s="67"/>
      <c r="AG130" s="100"/>
      <c r="AH130" s="100"/>
      <c r="AI130" s="65"/>
      <c r="AJ130" s="87"/>
      <c r="AK130" s="87"/>
      <c r="AL130" s="67"/>
      <c r="AM130" s="100">
        <v>206.435</v>
      </c>
      <c r="AN130" s="86"/>
      <c r="AO130" s="65"/>
      <c r="AP130" s="87"/>
      <c r="AQ130" s="87"/>
      <c r="AR130" s="67"/>
      <c r="AS130" s="55"/>
      <c r="AT130" s="55"/>
      <c r="AU130" s="55"/>
    </row>
    <row r="131" spans="1:248" ht="32.4" hidden="1">
      <c r="A131" s="376" t="s">
        <v>104</v>
      </c>
      <c r="B131" s="328" t="s">
        <v>63</v>
      </c>
      <c r="C131" s="328" t="s">
        <v>96</v>
      </c>
      <c r="D131" s="56" t="s">
        <v>17</v>
      </c>
      <c r="E131" s="202"/>
      <c r="F131" s="202"/>
      <c r="G131" s="82"/>
      <c r="H131" s="81"/>
      <c r="I131" s="203"/>
      <c r="J131" s="203"/>
      <c r="K131" s="202"/>
      <c r="L131" s="203"/>
      <c r="M131" s="203"/>
      <c r="N131" s="202"/>
      <c r="O131" s="203"/>
      <c r="P131" s="203"/>
      <c r="Q131" s="202"/>
      <c r="R131" s="203"/>
      <c r="S131" s="203"/>
      <c r="T131" s="202"/>
      <c r="U131" s="203"/>
      <c r="V131" s="203"/>
      <c r="W131" s="202"/>
      <c r="X131" s="203"/>
      <c r="Y131" s="203"/>
      <c r="Z131" s="202"/>
      <c r="AA131" s="203"/>
      <c r="AB131" s="203"/>
      <c r="AC131" s="202"/>
      <c r="AD131" s="203"/>
      <c r="AE131" s="203"/>
      <c r="AF131" s="202"/>
      <c r="AG131" s="203"/>
      <c r="AH131" s="203"/>
      <c r="AI131" s="202"/>
      <c r="AJ131" s="203"/>
      <c r="AK131" s="203"/>
      <c r="AL131" s="202"/>
      <c r="AM131" s="203"/>
      <c r="AN131" s="203"/>
      <c r="AO131" s="202"/>
      <c r="AP131" s="203"/>
      <c r="AQ131" s="203"/>
      <c r="AR131" s="202"/>
      <c r="AS131" s="83"/>
      <c r="AT131" s="83"/>
      <c r="AU131" s="83"/>
    </row>
    <row r="132" spans="1:248" ht="209.25" hidden="1" customHeight="1">
      <c r="A132" s="377"/>
      <c r="B132" s="329"/>
      <c r="C132" s="329"/>
      <c r="D132" s="63" t="s">
        <v>19</v>
      </c>
      <c r="E132" s="204"/>
      <c r="F132" s="204"/>
      <c r="G132" s="85"/>
      <c r="H132" s="84"/>
      <c r="I132" s="86"/>
      <c r="J132" s="86"/>
      <c r="K132" s="65"/>
      <c r="L132" s="87"/>
      <c r="M132" s="87"/>
      <c r="N132" s="67"/>
      <c r="O132" s="86"/>
      <c r="P132" s="86"/>
      <c r="Q132" s="65"/>
      <c r="R132" s="87"/>
      <c r="S132" s="87"/>
      <c r="T132" s="67"/>
      <c r="U132" s="86"/>
      <c r="V132" s="86"/>
      <c r="W132" s="65"/>
      <c r="X132" s="87"/>
      <c r="Y132" s="87"/>
      <c r="Z132" s="67"/>
      <c r="AA132" s="86"/>
      <c r="AB132" s="86"/>
      <c r="AC132" s="65"/>
      <c r="AD132" s="87"/>
      <c r="AE132" s="87"/>
      <c r="AF132" s="67"/>
      <c r="AG132" s="86"/>
      <c r="AH132" s="86"/>
      <c r="AI132" s="65"/>
      <c r="AJ132" s="87"/>
      <c r="AK132" s="87"/>
      <c r="AL132" s="67"/>
      <c r="AM132" s="86"/>
      <c r="AN132" s="86"/>
      <c r="AO132" s="65"/>
      <c r="AP132" s="87"/>
      <c r="AQ132" s="87"/>
      <c r="AR132" s="67"/>
      <c r="AS132" s="55"/>
      <c r="AT132" s="55"/>
      <c r="AU132" s="55"/>
    </row>
    <row r="133" spans="1:248" ht="318" hidden="1" customHeight="1">
      <c r="A133" s="377"/>
      <c r="B133" s="329"/>
      <c r="C133" s="329"/>
      <c r="D133" s="63" t="s">
        <v>28</v>
      </c>
      <c r="E133" s="204"/>
      <c r="F133" s="204"/>
      <c r="G133" s="85"/>
      <c r="H133" s="84"/>
      <c r="I133" s="86"/>
      <c r="J133" s="86"/>
      <c r="K133" s="65"/>
      <c r="L133" s="87"/>
      <c r="M133" s="87"/>
      <c r="N133" s="67"/>
      <c r="O133" s="86"/>
      <c r="P133" s="86"/>
      <c r="Q133" s="65"/>
      <c r="R133" s="87"/>
      <c r="S133" s="87"/>
      <c r="T133" s="67"/>
      <c r="U133" s="86"/>
      <c r="V133" s="86"/>
      <c r="W133" s="65"/>
      <c r="X133" s="87"/>
      <c r="Y133" s="87"/>
      <c r="Z133" s="67"/>
      <c r="AA133" s="86"/>
      <c r="AB133" s="86"/>
      <c r="AC133" s="65"/>
      <c r="AD133" s="87"/>
      <c r="AE133" s="87"/>
      <c r="AF133" s="67"/>
      <c r="AG133" s="86"/>
      <c r="AH133" s="86"/>
      <c r="AI133" s="65"/>
      <c r="AJ133" s="87"/>
      <c r="AK133" s="87"/>
      <c r="AL133" s="67"/>
      <c r="AM133" s="86"/>
      <c r="AN133" s="86"/>
      <c r="AO133" s="65"/>
      <c r="AP133" s="87"/>
      <c r="AQ133" s="87"/>
      <c r="AR133" s="67"/>
      <c r="AS133" s="55"/>
      <c r="AT133" s="55"/>
      <c r="AU133" s="55"/>
    </row>
    <row r="134" spans="1:248" ht="105.75" hidden="1" customHeight="1">
      <c r="A134" s="376" t="s">
        <v>105</v>
      </c>
      <c r="B134" s="328" t="s">
        <v>64</v>
      </c>
      <c r="C134" s="328" t="s">
        <v>96</v>
      </c>
      <c r="D134" s="56" t="s">
        <v>17</v>
      </c>
      <c r="E134" s="202"/>
      <c r="F134" s="202"/>
      <c r="G134" s="82"/>
      <c r="H134" s="81"/>
      <c r="I134" s="203"/>
      <c r="J134" s="203"/>
      <c r="K134" s="202"/>
      <c r="L134" s="203"/>
      <c r="M134" s="203"/>
      <c r="N134" s="202"/>
      <c r="O134" s="203"/>
      <c r="P134" s="203"/>
      <c r="Q134" s="202"/>
      <c r="R134" s="203"/>
      <c r="S134" s="203"/>
      <c r="T134" s="202"/>
      <c r="U134" s="203"/>
      <c r="V134" s="203"/>
      <c r="W134" s="202"/>
      <c r="X134" s="203"/>
      <c r="Y134" s="203"/>
      <c r="Z134" s="202"/>
      <c r="AA134" s="203"/>
      <c r="AB134" s="203"/>
      <c r="AC134" s="202"/>
      <c r="AD134" s="203"/>
      <c r="AE134" s="203"/>
      <c r="AF134" s="202"/>
      <c r="AG134" s="203"/>
      <c r="AH134" s="203"/>
      <c r="AI134" s="202"/>
      <c r="AJ134" s="203"/>
      <c r="AK134" s="203"/>
      <c r="AL134" s="202"/>
      <c r="AM134" s="203"/>
      <c r="AN134" s="203"/>
      <c r="AO134" s="202"/>
      <c r="AP134" s="203"/>
      <c r="AQ134" s="203"/>
      <c r="AR134" s="202"/>
      <c r="AS134" s="83"/>
      <c r="AT134" s="83"/>
      <c r="AU134" s="83"/>
    </row>
    <row r="135" spans="1:248" ht="129.6" hidden="1">
      <c r="A135" s="377"/>
      <c r="B135" s="329"/>
      <c r="C135" s="329"/>
      <c r="D135" s="63" t="s">
        <v>19</v>
      </c>
      <c r="E135" s="204"/>
      <c r="F135" s="204"/>
      <c r="G135" s="85"/>
      <c r="H135" s="84"/>
      <c r="I135" s="86"/>
      <c r="J135" s="86"/>
      <c r="K135" s="65"/>
      <c r="L135" s="87"/>
      <c r="M135" s="87"/>
      <c r="N135" s="67"/>
      <c r="O135" s="86"/>
      <c r="P135" s="86"/>
      <c r="Q135" s="65"/>
      <c r="R135" s="87"/>
      <c r="S135" s="87"/>
      <c r="T135" s="67"/>
      <c r="U135" s="86"/>
      <c r="V135" s="86"/>
      <c r="W135" s="65"/>
      <c r="X135" s="87"/>
      <c r="Y135" s="87"/>
      <c r="Z135" s="67"/>
      <c r="AA135" s="86"/>
      <c r="AB135" s="86"/>
      <c r="AC135" s="65"/>
      <c r="AD135" s="87"/>
      <c r="AE135" s="87"/>
      <c r="AF135" s="67"/>
      <c r="AG135" s="86"/>
      <c r="AH135" s="86"/>
      <c r="AI135" s="65"/>
      <c r="AJ135" s="87"/>
      <c r="AK135" s="87"/>
      <c r="AL135" s="67"/>
      <c r="AM135" s="86"/>
      <c r="AN135" s="86"/>
      <c r="AO135" s="65"/>
      <c r="AP135" s="87"/>
      <c r="AQ135" s="87"/>
      <c r="AR135" s="67"/>
      <c r="AS135" s="55"/>
      <c r="AT135" s="55"/>
      <c r="AU135" s="55"/>
    </row>
    <row r="136" spans="1:248" ht="270.75" hidden="1" customHeight="1">
      <c r="A136" s="377"/>
      <c r="B136" s="329"/>
      <c r="C136" s="329"/>
      <c r="D136" s="63" t="s">
        <v>28</v>
      </c>
      <c r="E136" s="204"/>
      <c r="F136" s="204"/>
      <c r="G136" s="85"/>
      <c r="H136" s="84"/>
      <c r="I136" s="86"/>
      <c r="J136" s="86"/>
      <c r="K136" s="65"/>
      <c r="L136" s="87"/>
      <c r="M136" s="87"/>
      <c r="N136" s="67"/>
      <c r="O136" s="86"/>
      <c r="P136" s="86"/>
      <c r="Q136" s="65"/>
      <c r="R136" s="87"/>
      <c r="S136" s="87"/>
      <c r="T136" s="67"/>
      <c r="U136" s="86"/>
      <c r="V136" s="86"/>
      <c r="W136" s="65"/>
      <c r="X136" s="87"/>
      <c r="Y136" s="87"/>
      <c r="Z136" s="67"/>
      <c r="AA136" s="86"/>
      <c r="AB136" s="86"/>
      <c r="AC136" s="65"/>
      <c r="AD136" s="87"/>
      <c r="AE136" s="87"/>
      <c r="AF136" s="67"/>
      <c r="AG136" s="86"/>
      <c r="AH136" s="86"/>
      <c r="AI136" s="65"/>
      <c r="AJ136" s="87"/>
      <c r="AK136" s="87"/>
      <c r="AL136" s="67"/>
      <c r="AM136" s="86"/>
      <c r="AN136" s="86"/>
      <c r="AO136" s="65"/>
      <c r="AP136" s="87"/>
      <c r="AQ136" s="87"/>
      <c r="AR136" s="67"/>
      <c r="AS136" s="55"/>
      <c r="AT136" s="55"/>
      <c r="AU136" s="55"/>
    </row>
    <row r="137" spans="1:248" s="20" customFormat="1" ht="54" customHeight="1">
      <c r="A137" s="350" t="s">
        <v>121</v>
      </c>
      <c r="B137" s="350" t="s">
        <v>158</v>
      </c>
      <c r="C137" s="361" t="s">
        <v>96</v>
      </c>
      <c r="D137" s="245" t="s">
        <v>17</v>
      </c>
      <c r="E137" s="248">
        <f t="shared" ref="E137:F139" si="103">E140</f>
        <v>3300</v>
      </c>
      <c r="F137" s="248">
        <f t="shared" si="103"/>
        <v>1643.4179999999999</v>
      </c>
      <c r="G137" s="312">
        <f>F137/E137*100</f>
        <v>49.80054545454545</v>
      </c>
      <c r="H137" s="231"/>
      <c r="I137" s="231">
        <f t="shared" ref="I137:J139" si="104">I140</f>
        <v>0</v>
      </c>
      <c r="J137" s="231">
        <f t="shared" si="104"/>
        <v>0</v>
      </c>
      <c r="K137" s="314"/>
      <c r="L137" s="232">
        <f t="shared" ref="L137:M139" si="105">L140</f>
        <v>21.518999999999998</v>
      </c>
      <c r="M137" s="232">
        <f t="shared" si="105"/>
        <v>21.518999999999998</v>
      </c>
      <c r="N137" s="266">
        <f>M137/L137*100</f>
        <v>100</v>
      </c>
      <c r="O137" s="232">
        <f t="shared" ref="O137:P139" si="106">O140</f>
        <v>379.84699999999998</v>
      </c>
      <c r="P137" s="232">
        <f t="shared" si="106"/>
        <v>379.84699999999998</v>
      </c>
      <c r="Q137" s="266">
        <f>P137/O137*100</f>
        <v>100</v>
      </c>
      <c r="R137" s="232">
        <f t="shared" ref="R137:S139" si="107">R140</f>
        <v>463.40600000000001</v>
      </c>
      <c r="S137" s="232">
        <f t="shared" si="107"/>
        <v>463.40600000000001</v>
      </c>
      <c r="T137" s="266">
        <f>S137/R137*100</f>
        <v>100</v>
      </c>
      <c r="U137" s="232">
        <f t="shared" ref="U137:V139" si="108">U140</f>
        <v>0</v>
      </c>
      <c r="V137" s="232">
        <f t="shared" si="108"/>
        <v>0</v>
      </c>
      <c r="W137" s="266"/>
      <c r="X137" s="232">
        <f t="shared" ref="X137:Y139" si="109">X140</f>
        <v>700</v>
      </c>
      <c r="Y137" s="232">
        <f t="shared" si="109"/>
        <v>752.96600000000001</v>
      </c>
      <c r="Z137" s="266"/>
      <c r="AA137" s="232">
        <f t="shared" ref="AA137:AB139" si="110">AA140</f>
        <v>328.03199999999998</v>
      </c>
      <c r="AB137" s="232">
        <f t="shared" si="110"/>
        <v>25.68</v>
      </c>
      <c r="AC137" s="266"/>
      <c r="AD137" s="232">
        <f t="shared" ref="AD137:AE139" si="111">AD140</f>
        <v>350</v>
      </c>
      <c r="AE137" s="232">
        <f t="shared" si="111"/>
        <v>0</v>
      </c>
      <c r="AF137" s="266"/>
      <c r="AG137" s="232">
        <f t="shared" ref="AG137:AH139" si="112">AG140</f>
        <v>350</v>
      </c>
      <c r="AH137" s="232">
        <f t="shared" si="112"/>
        <v>0</v>
      </c>
      <c r="AI137" s="314"/>
      <c r="AJ137" s="231">
        <f t="shared" ref="AJ137:AK139" si="113">AJ140</f>
        <v>350</v>
      </c>
      <c r="AK137" s="231">
        <f t="shared" si="113"/>
        <v>0</v>
      </c>
      <c r="AL137" s="314"/>
      <c r="AM137" s="231">
        <f t="shared" ref="AM137:AN139" si="114">AM140</f>
        <v>150</v>
      </c>
      <c r="AN137" s="231">
        <f t="shared" si="114"/>
        <v>0</v>
      </c>
      <c r="AO137" s="314"/>
      <c r="AP137" s="231">
        <f t="shared" ref="AP137:AQ139" si="115">AP140</f>
        <v>207.196</v>
      </c>
      <c r="AQ137" s="231">
        <f t="shared" si="115"/>
        <v>0</v>
      </c>
      <c r="AR137" s="314"/>
      <c r="AS137" s="79"/>
      <c r="AT137" s="79"/>
      <c r="AU137" s="79"/>
      <c r="AV137" s="11"/>
      <c r="AW137" s="11"/>
      <c r="AX137" s="10"/>
      <c r="AY137" s="10"/>
      <c r="AZ137" s="11"/>
      <c r="BA137" s="10"/>
      <c r="BB137" s="10"/>
      <c r="BC137" s="11"/>
      <c r="BD137" s="10"/>
      <c r="BE137" s="10"/>
      <c r="BF137" s="11"/>
      <c r="BG137" s="11"/>
      <c r="BH137" s="11"/>
      <c r="BI137" s="10"/>
      <c r="BJ137" s="10"/>
      <c r="BK137" s="11"/>
      <c r="BL137" s="10"/>
      <c r="BM137" s="10"/>
      <c r="BN137" s="11"/>
      <c r="BO137" s="10"/>
      <c r="BP137" s="10"/>
      <c r="BQ137" s="11"/>
      <c r="BR137" s="11"/>
      <c r="BS137" s="11"/>
      <c r="BT137" s="10"/>
      <c r="BU137" s="10"/>
      <c r="BV137" s="11"/>
      <c r="BW137" s="10"/>
      <c r="BX137" s="10"/>
      <c r="BY137" s="11"/>
      <c r="BZ137" s="10"/>
      <c r="CA137" s="10"/>
      <c r="CB137" s="11"/>
      <c r="CC137" s="11"/>
      <c r="CD137" s="11"/>
      <c r="CE137" s="10"/>
      <c r="CF137" s="10"/>
      <c r="CG137" s="11"/>
      <c r="CH137" s="10"/>
      <c r="CI137" s="10"/>
      <c r="CJ137" s="11"/>
      <c r="CK137" s="10"/>
      <c r="CL137" s="10"/>
      <c r="CM137" s="11"/>
      <c r="CN137" s="12"/>
      <c r="CO137" s="12"/>
      <c r="CP137" s="12"/>
      <c r="CQ137" s="12"/>
      <c r="CR137" s="12"/>
      <c r="CS137" s="13"/>
      <c r="CT137" s="11"/>
      <c r="CU137" s="11"/>
      <c r="CV137" s="11"/>
      <c r="CW137" s="10"/>
      <c r="CX137" s="10"/>
      <c r="CY137" s="11"/>
      <c r="CZ137" s="10"/>
      <c r="DA137" s="10"/>
      <c r="DB137" s="11"/>
      <c r="DC137" s="10"/>
      <c r="DD137" s="10"/>
      <c r="DE137" s="11"/>
      <c r="DF137" s="14"/>
      <c r="DG137" s="14"/>
      <c r="DH137" s="15"/>
      <c r="DI137" s="15"/>
      <c r="DJ137" s="14"/>
      <c r="DK137" s="15"/>
      <c r="DL137" s="15"/>
      <c r="DM137" s="14"/>
      <c r="DN137" s="15"/>
      <c r="DO137" s="15"/>
      <c r="DP137" s="14"/>
      <c r="DQ137" s="14"/>
      <c r="DR137" s="14"/>
      <c r="DS137" s="15"/>
      <c r="DT137" s="15"/>
      <c r="DU137" s="14"/>
      <c r="DV137" s="15"/>
      <c r="DW137" s="15"/>
      <c r="DX137" s="14"/>
      <c r="DY137" s="15"/>
      <c r="DZ137" s="15"/>
      <c r="EA137" s="14"/>
      <c r="EB137" s="14"/>
      <c r="EC137" s="14"/>
      <c r="ED137" s="15"/>
      <c r="EE137" s="15"/>
      <c r="EF137" s="14"/>
      <c r="EG137" s="15"/>
      <c r="EH137" s="15"/>
      <c r="EI137" s="14"/>
      <c r="EJ137" s="15"/>
      <c r="EK137" s="15"/>
      <c r="EL137" s="14"/>
      <c r="EM137" s="23"/>
      <c r="EN137" s="23"/>
      <c r="EO137" s="23"/>
      <c r="EP137" s="23"/>
      <c r="EQ137" s="23"/>
      <c r="ER137" s="17"/>
      <c r="ES137" s="14"/>
      <c r="ET137" s="14"/>
      <c r="EU137" s="14"/>
      <c r="EV137" s="15"/>
      <c r="EW137" s="15"/>
      <c r="EX137" s="14"/>
      <c r="EY137" s="15"/>
      <c r="EZ137" s="15"/>
      <c r="FA137" s="14"/>
      <c r="FB137" s="15"/>
      <c r="FC137" s="15"/>
      <c r="FD137" s="14"/>
      <c r="FE137" s="14"/>
      <c r="FF137" s="14"/>
      <c r="FG137" s="15"/>
      <c r="FH137" s="15"/>
      <c r="FI137" s="14"/>
      <c r="FJ137" s="15"/>
      <c r="FK137" s="15"/>
      <c r="FL137" s="14"/>
      <c r="FM137" s="15"/>
      <c r="FN137" s="15"/>
      <c r="FO137" s="14"/>
      <c r="FP137" s="14"/>
      <c r="FQ137" s="14"/>
      <c r="FR137" s="15"/>
      <c r="FS137" s="15"/>
      <c r="FT137" s="14"/>
      <c r="FU137" s="15"/>
      <c r="FV137" s="15"/>
      <c r="FW137" s="14"/>
      <c r="FX137" s="15"/>
      <c r="FY137" s="15"/>
      <c r="FZ137" s="14"/>
      <c r="GA137" s="14"/>
      <c r="GB137" s="14"/>
      <c r="GC137" s="15"/>
      <c r="GD137" s="15"/>
      <c r="GE137" s="14"/>
      <c r="GF137" s="15"/>
      <c r="GG137" s="15"/>
      <c r="GH137" s="14"/>
      <c r="GI137" s="15"/>
      <c r="GJ137" s="15"/>
      <c r="GK137" s="14"/>
      <c r="GL137" s="23"/>
      <c r="GM137" s="23"/>
      <c r="GN137" s="23"/>
      <c r="GO137" s="23"/>
      <c r="GP137" s="23"/>
      <c r="GQ137" s="17"/>
      <c r="GR137" s="14"/>
      <c r="GS137" s="14"/>
      <c r="GT137" s="14"/>
      <c r="GU137" s="15"/>
      <c r="GV137" s="15"/>
      <c r="GW137" s="14"/>
      <c r="GX137" s="15"/>
      <c r="GY137" s="15"/>
      <c r="GZ137" s="14"/>
      <c r="HA137" s="15"/>
      <c r="HB137" s="15"/>
      <c r="HC137" s="14"/>
      <c r="HD137" s="14"/>
      <c r="HE137" s="14"/>
      <c r="HF137" s="15"/>
      <c r="HG137" s="15"/>
      <c r="HH137" s="14"/>
      <c r="HI137" s="15"/>
      <c r="HJ137" s="15"/>
      <c r="HK137" s="14"/>
      <c r="HL137" s="15"/>
      <c r="HM137" s="15"/>
      <c r="HN137" s="14"/>
      <c r="HO137" s="14"/>
      <c r="HP137" s="14"/>
      <c r="HQ137" s="15"/>
      <c r="HR137" s="15"/>
      <c r="HS137" s="14"/>
      <c r="HT137" s="15"/>
      <c r="HU137" s="15"/>
      <c r="HV137" s="14"/>
      <c r="HW137" s="15"/>
      <c r="HX137" s="15"/>
      <c r="HY137" s="14"/>
      <c r="HZ137" s="14"/>
      <c r="IA137" s="14"/>
      <c r="IB137" s="15"/>
      <c r="IC137" s="15"/>
      <c r="ID137" s="14"/>
      <c r="IE137" s="15"/>
      <c r="IF137" s="15"/>
      <c r="IG137" s="14"/>
      <c r="IH137" s="15"/>
      <c r="II137" s="15"/>
      <c r="IJ137" s="14"/>
      <c r="IK137" s="23"/>
      <c r="IL137" s="23"/>
      <c r="IM137" s="23"/>
      <c r="IN137" s="23"/>
    </row>
    <row r="138" spans="1:248" s="20" customFormat="1" ht="66" customHeight="1">
      <c r="A138" s="364"/>
      <c r="B138" s="364"/>
      <c r="C138" s="362"/>
      <c r="D138" s="244" t="s">
        <v>19</v>
      </c>
      <c r="E138" s="248">
        <f t="shared" si="103"/>
        <v>3300</v>
      </c>
      <c r="F138" s="248">
        <f t="shared" si="103"/>
        <v>1643.4179999999999</v>
      </c>
      <c r="G138" s="59">
        <f t="shared" ref="G138:G139" si="116">F138/E138*100</f>
        <v>49.80054545454545</v>
      </c>
      <c r="H138" s="231"/>
      <c r="I138" s="232">
        <f t="shared" si="104"/>
        <v>0</v>
      </c>
      <c r="J138" s="232">
        <f t="shared" si="104"/>
        <v>0</v>
      </c>
      <c r="K138" s="226"/>
      <c r="L138" s="232">
        <f t="shared" si="105"/>
        <v>21.518999999999998</v>
      </c>
      <c r="M138" s="232">
        <f t="shared" si="105"/>
        <v>21.518999999999998</v>
      </c>
      <c r="N138" s="234">
        <f t="shared" ref="N138:N139" si="117">M138/L138*100</f>
        <v>100</v>
      </c>
      <c r="O138" s="232">
        <f t="shared" si="106"/>
        <v>379.84699999999998</v>
      </c>
      <c r="P138" s="232">
        <f t="shared" si="106"/>
        <v>379.84699999999998</v>
      </c>
      <c r="Q138" s="266">
        <f t="shared" ref="Q138:Q139" si="118">P138/O138*100</f>
        <v>100</v>
      </c>
      <c r="R138" s="232">
        <f t="shared" si="107"/>
        <v>463.40600000000001</v>
      </c>
      <c r="S138" s="232">
        <f t="shared" si="107"/>
        <v>463.40600000000001</v>
      </c>
      <c r="T138" s="266">
        <f t="shared" ref="T138:T139" si="119">S138/R138*100</f>
        <v>100</v>
      </c>
      <c r="U138" s="232">
        <f t="shared" si="108"/>
        <v>0</v>
      </c>
      <c r="V138" s="232">
        <f t="shared" si="108"/>
        <v>0</v>
      </c>
      <c r="W138" s="234"/>
      <c r="X138" s="232">
        <f t="shared" si="109"/>
        <v>700</v>
      </c>
      <c r="Y138" s="232">
        <f t="shared" si="109"/>
        <v>752.96600000000001</v>
      </c>
      <c r="Z138" s="234"/>
      <c r="AA138" s="232">
        <f t="shared" si="110"/>
        <v>328.03199999999998</v>
      </c>
      <c r="AB138" s="232">
        <f t="shared" si="110"/>
        <v>25.68</v>
      </c>
      <c r="AC138" s="234"/>
      <c r="AD138" s="232">
        <f t="shared" si="111"/>
        <v>350</v>
      </c>
      <c r="AE138" s="232">
        <f t="shared" si="111"/>
        <v>0</v>
      </c>
      <c r="AF138" s="234"/>
      <c r="AG138" s="232">
        <f t="shared" si="112"/>
        <v>350</v>
      </c>
      <c r="AH138" s="232">
        <f t="shared" si="112"/>
        <v>0</v>
      </c>
      <c r="AI138" s="226"/>
      <c r="AJ138" s="232">
        <f t="shared" si="113"/>
        <v>350</v>
      </c>
      <c r="AK138" s="232">
        <f t="shared" si="113"/>
        <v>0</v>
      </c>
      <c r="AL138" s="226"/>
      <c r="AM138" s="232">
        <f t="shared" si="114"/>
        <v>150</v>
      </c>
      <c r="AN138" s="232">
        <f t="shared" si="114"/>
        <v>0</v>
      </c>
      <c r="AO138" s="226"/>
      <c r="AP138" s="232">
        <f t="shared" si="115"/>
        <v>207.196</v>
      </c>
      <c r="AQ138" s="232">
        <f t="shared" si="115"/>
        <v>0</v>
      </c>
      <c r="AR138" s="226"/>
      <c r="AS138" s="79"/>
      <c r="AT138" s="79"/>
      <c r="AU138" s="79"/>
      <c r="AV138" s="14"/>
      <c r="AW138" s="14"/>
      <c r="AX138" s="15"/>
      <c r="AY138" s="15"/>
      <c r="AZ138" s="14"/>
      <c r="BA138" s="15"/>
      <c r="BB138" s="15"/>
      <c r="BC138" s="14"/>
      <c r="BD138" s="15"/>
      <c r="BE138" s="15"/>
      <c r="BF138" s="14"/>
      <c r="BG138" s="14"/>
      <c r="BH138" s="14"/>
      <c r="BI138" s="15"/>
      <c r="BJ138" s="15"/>
      <c r="BK138" s="14"/>
      <c r="BL138" s="15"/>
      <c r="BM138" s="15"/>
      <c r="BN138" s="14"/>
      <c r="BO138" s="15"/>
      <c r="BP138" s="15"/>
      <c r="BQ138" s="14"/>
      <c r="BR138" s="14"/>
      <c r="BS138" s="14"/>
      <c r="BT138" s="15"/>
      <c r="BU138" s="15"/>
      <c r="BV138" s="14"/>
      <c r="BW138" s="15"/>
      <c r="BX138" s="15"/>
      <c r="BY138" s="14"/>
      <c r="BZ138" s="15"/>
      <c r="CA138" s="15"/>
      <c r="CB138" s="14"/>
      <c r="CC138" s="14"/>
      <c r="CD138" s="14"/>
      <c r="CE138" s="15"/>
      <c r="CF138" s="15"/>
      <c r="CG138" s="14"/>
      <c r="CH138" s="15"/>
      <c r="CI138" s="15"/>
      <c r="CJ138" s="14"/>
      <c r="CK138" s="15"/>
      <c r="CL138" s="15"/>
      <c r="CM138" s="14"/>
      <c r="CN138" s="23"/>
      <c r="CO138" s="23"/>
      <c r="CP138" s="23"/>
      <c r="CQ138" s="23"/>
      <c r="CR138" s="23"/>
      <c r="CS138" s="17"/>
      <c r="CT138" s="14"/>
      <c r="CU138" s="14"/>
      <c r="CV138" s="14"/>
      <c r="CW138" s="15"/>
      <c r="CX138" s="15"/>
      <c r="CY138" s="14"/>
      <c r="CZ138" s="15"/>
      <c r="DA138" s="15"/>
      <c r="DB138" s="14"/>
      <c r="DC138" s="15"/>
      <c r="DD138" s="15"/>
      <c r="DE138" s="14"/>
      <c r="DF138" s="14"/>
      <c r="DG138" s="14"/>
      <c r="DH138" s="15"/>
      <c r="DI138" s="15"/>
      <c r="DJ138" s="14"/>
      <c r="DK138" s="15"/>
      <c r="DL138" s="15"/>
      <c r="DM138" s="14"/>
      <c r="DN138" s="15"/>
      <c r="DO138" s="15"/>
      <c r="DP138" s="14"/>
      <c r="DQ138" s="14"/>
      <c r="DR138" s="14"/>
      <c r="DS138" s="15"/>
      <c r="DT138" s="15"/>
      <c r="DU138" s="14"/>
      <c r="DV138" s="15"/>
      <c r="DW138" s="15"/>
      <c r="DX138" s="14"/>
      <c r="DY138" s="15"/>
      <c r="DZ138" s="15"/>
      <c r="EA138" s="14"/>
      <c r="EB138" s="14"/>
      <c r="EC138" s="14"/>
      <c r="ED138" s="15"/>
      <c r="EE138" s="15"/>
      <c r="EF138" s="14"/>
      <c r="EG138" s="15"/>
      <c r="EH138" s="15"/>
      <c r="EI138" s="14"/>
      <c r="EJ138" s="15"/>
      <c r="EK138" s="15"/>
      <c r="EL138" s="14"/>
      <c r="EM138" s="23"/>
      <c r="EN138" s="23"/>
      <c r="EO138" s="23"/>
      <c r="EP138" s="23"/>
      <c r="EQ138" s="23"/>
      <c r="ER138" s="17"/>
      <c r="ES138" s="14"/>
      <c r="ET138" s="14"/>
      <c r="EU138" s="14"/>
      <c r="EV138" s="15"/>
      <c r="EW138" s="15"/>
      <c r="EX138" s="14"/>
      <c r="EY138" s="15"/>
      <c r="EZ138" s="15"/>
      <c r="FA138" s="14"/>
      <c r="FB138" s="15"/>
      <c r="FC138" s="15"/>
      <c r="FD138" s="14"/>
      <c r="FE138" s="14"/>
      <c r="FF138" s="14"/>
      <c r="FG138" s="15"/>
      <c r="FH138" s="15"/>
      <c r="FI138" s="14"/>
      <c r="FJ138" s="15"/>
      <c r="FK138" s="15"/>
      <c r="FL138" s="14"/>
      <c r="FM138" s="15"/>
      <c r="FN138" s="15"/>
      <c r="FO138" s="14"/>
      <c r="FP138" s="14"/>
      <c r="FQ138" s="14"/>
      <c r="FR138" s="15"/>
      <c r="FS138" s="15"/>
      <c r="FT138" s="14"/>
      <c r="FU138" s="15"/>
      <c r="FV138" s="15"/>
      <c r="FW138" s="14"/>
      <c r="FX138" s="15"/>
      <c r="FY138" s="15"/>
      <c r="FZ138" s="14"/>
      <c r="GA138" s="14"/>
      <c r="GB138" s="14"/>
      <c r="GC138" s="15"/>
      <c r="GD138" s="15"/>
      <c r="GE138" s="14"/>
      <c r="GF138" s="15"/>
      <c r="GG138" s="15"/>
      <c r="GH138" s="14"/>
      <c r="GI138" s="15"/>
      <c r="GJ138" s="15"/>
      <c r="GK138" s="14"/>
      <c r="GL138" s="23"/>
      <c r="GM138" s="23"/>
      <c r="GN138" s="23"/>
      <c r="GO138" s="23"/>
      <c r="GP138" s="23"/>
      <c r="GQ138" s="17"/>
      <c r="GR138" s="14"/>
      <c r="GS138" s="14"/>
      <c r="GT138" s="14"/>
      <c r="GU138" s="15"/>
      <c r="GV138" s="15"/>
      <c r="GW138" s="14"/>
      <c r="GX138" s="15"/>
      <c r="GY138" s="15"/>
      <c r="GZ138" s="14"/>
      <c r="HA138" s="15"/>
      <c r="HB138" s="15"/>
      <c r="HC138" s="14"/>
      <c r="HD138" s="14"/>
      <c r="HE138" s="14"/>
      <c r="HF138" s="15"/>
      <c r="HG138" s="15"/>
      <c r="HH138" s="14"/>
      <c r="HI138" s="15"/>
      <c r="HJ138" s="15"/>
      <c r="HK138" s="14"/>
      <c r="HL138" s="15"/>
      <c r="HM138" s="15"/>
      <c r="HN138" s="14"/>
      <c r="HO138" s="14"/>
      <c r="HP138" s="14"/>
      <c r="HQ138" s="15"/>
      <c r="HR138" s="15"/>
      <c r="HS138" s="14"/>
      <c r="HT138" s="15"/>
      <c r="HU138" s="15"/>
      <c r="HV138" s="14"/>
      <c r="HW138" s="15"/>
      <c r="HX138" s="15"/>
      <c r="HY138" s="14"/>
      <c r="HZ138" s="14"/>
      <c r="IA138" s="14"/>
      <c r="IB138" s="15"/>
      <c r="IC138" s="15"/>
      <c r="ID138" s="14"/>
      <c r="IE138" s="15"/>
      <c r="IF138" s="15"/>
      <c r="IG138" s="14"/>
      <c r="IH138" s="15"/>
      <c r="II138" s="15"/>
      <c r="IJ138" s="14"/>
      <c r="IK138" s="23"/>
      <c r="IL138" s="23"/>
      <c r="IM138" s="23"/>
      <c r="IN138" s="23"/>
    </row>
    <row r="139" spans="1:248" s="20" customFormat="1" ht="72.75" customHeight="1">
      <c r="A139" s="365"/>
      <c r="B139" s="365"/>
      <c r="C139" s="363"/>
      <c r="D139" s="244" t="s">
        <v>28</v>
      </c>
      <c r="E139" s="248">
        <f t="shared" si="103"/>
        <v>0</v>
      </c>
      <c r="F139" s="248">
        <f t="shared" si="103"/>
        <v>0</v>
      </c>
      <c r="G139" s="59" t="e">
        <f t="shared" si="116"/>
        <v>#DIV/0!</v>
      </c>
      <c r="H139" s="231"/>
      <c r="I139" s="232">
        <f t="shared" si="104"/>
        <v>0</v>
      </c>
      <c r="J139" s="232">
        <f t="shared" si="104"/>
        <v>0</v>
      </c>
      <c r="K139" s="226"/>
      <c r="L139" s="232">
        <f t="shared" si="105"/>
        <v>0</v>
      </c>
      <c r="M139" s="232">
        <f t="shared" si="105"/>
        <v>0</v>
      </c>
      <c r="N139" s="234" t="e">
        <f t="shared" si="117"/>
        <v>#DIV/0!</v>
      </c>
      <c r="O139" s="232">
        <f t="shared" si="106"/>
        <v>0</v>
      </c>
      <c r="P139" s="232">
        <f t="shared" si="106"/>
        <v>0</v>
      </c>
      <c r="Q139" s="234" t="e">
        <f t="shared" si="118"/>
        <v>#DIV/0!</v>
      </c>
      <c r="R139" s="232">
        <f t="shared" si="107"/>
        <v>0</v>
      </c>
      <c r="S139" s="232">
        <f t="shared" si="107"/>
        <v>0</v>
      </c>
      <c r="T139" s="234" t="e">
        <f t="shared" si="119"/>
        <v>#DIV/0!</v>
      </c>
      <c r="U139" s="232">
        <f t="shared" si="108"/>
        <v>0</v>
      </c>
      <c r="V139" s="232">
        <f t="shared" si="108"/>
        <v>0</v>
      </c>
      <c r="W139" s="234"/>
      <c r="X139" s="232">
        <f t="shared" si="109"/>
        <v>0</v>
      </c>
      <c r="Y139" s="232">
        <f t="shared" si="109"/>
        <v>0</v>
      </c>
      <c r="Z139" s="234"/>
      <c r="AA139" s="232">
        <f t="shared" si="110"/>
        <v>0</v>
      </c>
      <c r="AB139" s="232">
        <f t="shared" si="110"/>
        <v>0</v>
      </c>
      <c r="AC139" s="234"/>
      <c r="AD139" s="232">
        <f t="shared" si="111"/>
        <v>0</v>
      </c>
      <c r="AE139" s="232">
        <f t="shared" si="111"/>
        <v>0</v>
      </c>
      <c r="AF139" s="234"/>
      <c r="AG139" s="232">
        <f t="shared" si="112"/>
        <v>0</v>
      </c>
      <c r="AH139" s="232">
        <f t="shared" si="112"/>
        <v>0</v>
      </c>
      <c r="AI139" s="226"/>
      <c r="AJ139" s="232">
        <f t="shared" si="113"/>
        <v>0</v>
      </c>
      <c r="AK139" s="232">
        <f t="shared" si="113"/>
        <v>0</v>
      </c>
      <c r="AL139" s="226"/>
      <c r="AM139" s="232">
        <f t="shared" si="114"/>
        <v>0</v>
      </c>
      <c r="AN139" s="232">
        <f t="shared" si="114"/>
        <v>0</v>
      </c>
      <c r="AO139" s="226"/>
      <c r="AP139" s="232">
        <f t="shared" si="115"/>
        <v>0</v>
      </c>
      <c r="AQ139" s="232">
        <f t="shared" si="115"/>
        <v>0</v>
      </c>
      <c r="AR139" s="226"/>
      <c r="AS139" s="79"/>
      <c r="AT139" s="79"/>
      <c r="AU139" s="79"/>
    </row>
    <row r="140" spans="1:248" ht="36.75" customHeight="1">
      <c r="A140" s="377" t="s">
        <v>106</v>
      </c>
      <c r="B140" s="329" t="s">
        <v>65</v>
      </c>
      <c r="C140" s="328" t="s">
        <v>96</v>
      </c>
      <c r="D140" s="80" t="s">
        <v>17</v>
      </c>
      <c r="E140" s="202">
        <f t="shared" ref="E140:F142" si="120">I140+L140+O140+R140+U140+X140+AA140+AD140+AG140+AJ140+AM140+AP140</f>
        <v>3300</v>
      </c>
      <c r="F140" s="202">
        <f t="shared" si="120"/>
        <v>1643.4179999999999</v>
      </c>
      <c r="G140" s="82">
        <f>F140/E140*100</f>
        <v>49.80054545454545</v>
      </c>
      <c r="H140" s="81"/>
      <c r="I140" s="203">
        <f>I141+I142</f>
        <v>0</v>
      </c>
      <c r="J140" s="203">
        <f>J141+J142</f>
        <v>0</v>
      </c>
      <c r="K140" s="202" t="e">
        <f>J140/I140*100</f>
        <v>#DIV/0!</v>
      </c>
      <c r="L140" s="203">
        <f>L141+L142</f>
        <v>21.518999999999998</v>
      </c>
      <c r="M140" s="203">
        <f>M141+M142</f>
        <v>21.518999999999998</v>
      </c>
      <c r="N140" s="203">
        <f>M140/L140*100</f>
        <v>100</v>
      </c>
      <c r="O140" s="203">
        <f>O141+O142</f>
        <v>379.84699999999998</v>
      </c>
      <c r="P140" s="207">
        <f>P141+P142</f>
        <v>379.84699999999998</v>
      </c>
      <c r="Q140" s="207">
        <f>P140/O140*100</f>
        <v>100</v>
      </c>
      <c r="R140" s="207">
        <f>R141+R142</f>
        <v>463.40600000000001</v>
      </c>
      <c r="S140" s="207">
        <f>S141+S142</f>
        <v>463.40600000000001</v>
      </c>
      <c r="T140" s="203">
        <f>S140/R140*100</f>
        <v>100</v>
      </c>
      <c r="U140" s="203">
        <f>U141+U142</f>
        <v>0</v>
      </c>
      <c r="V140" s="203">
        <f>V141+V142</f>
        <v>0</v>
      </c>
      <c r="W140" s="202" t="e">
        <f>V140/U140*100</f>
        <v>#DIV/0!</v>
      </c>
      <c r="X140" s="203">
        <f>X141+X142</f>
        <v>700</v>
      </c>
      <c r="Y140" s="203">
        <f>Y141+Y142</f>
        <v>752.96600000000001</v>
      </c>
      <c r="Z140" s="202">
        <f>Y140/X140*100</f>
        <v>107.56657142857142</v>
      </c>
      <c r="AA140" s="203">
        <f>AA141+AA142</f>
        <v>328.03199999999998</v>
      </c>
      <c r="AB140" s="203">
        <f>AB141+AB142</f>
        <v>25.68</v>
      </c>
      <c r="AC140" s="202">
        <f>AB140/AA140*100</f>
        <v>7.8285045361428161</v>
      </c>
      <c r="AD140" s="203">
        <f>AD141+AD142</f>
        <v>350</v>
      </c>
      <c r="AE140" s="203">
        <f>AE141+AE142</f>
        <v>0</v>
      </c>
      <c r="AF140" s="202">
        <f>AE140/AD140*100</f>
        <v>0</v>
      </c>
      <c r="AG140" s="203">
        <f>AG141+AG142</f>
        <v>350</v>
      </c>
      <c r="AH140" s="203">
        <f>AH141+AH142</f>
        <v>0</v>
      </c>
      <c r="AI140" s="202">
        <f>AH140/AG140*100</f>
        <v>0</v>
      </c>
      <c r="AJ140" s="203">
        <f>AJ141+AJ142</f>
        <v>350</v>
      </c>
      <c r="AK140" s="203">
        <f>AK141+AK142</f>
        <v>0</v>
      </c>
      <c r="AL140" s="202">
        <f>AK140/AJ140*100</f>
        <v>0</v>
      </c>
      <c r="AM140" s="203">
        <f>AM141+AM142</f>
        <v>150</v>
      </c>
      <c r="AN140" s="203">
        <f>AN141+AN142</f>
        <v>0</v>
      </c>
      <c r="AO140" s="202">
        <f>AN140/AM140*100</f>
        <v>0</v>
      </c>
      <c r="AP140" s="203">
        <f>AP141+AP142</f>
        <v>207.196</v>
      </c>
      <c r="AQ140" s="203">
        <f>AQ141+AQ142</f>
        <v>0</v>
      </c>
      <c r="AR140" s="202">
        <f>AQ140/AP140*100</f>
        <v>0</v>
      </c>
      <c r="AS140" s="83"/>
      <c r="AT140" s="83"/>
      <c r="AU140" s="83"/>
    </row>
    <row r="141" spans="1:248" ht="111" customHeight="1">
      <c r="A141" s="377"/>
      <c r="B141" s="329"/>
      <c r="C141" s="329"/>
      <c r="D141" s="63" t="s">
        <v>19</v>
      </c>
      <c r="E141" s="204">
        <f t="shared" si="120"/>
        <v>3300</v>
      </c>
      <c r="F141" s="204">
        <f t="shared" si="120"/>
        <v>1643.4179999999999</v>
      </c>
      <c r="G141" s="85">
        <f t="shared" ref="G141:G142" si="121">F141/E141*100</f>
        <v>49.80054545454545</v>
      </c>
      <c r="H141" s="84"/>
      <c r="I141" s="205"/>
      <c r="J141" s="86"/>
      <c r="K141" s="65"/>
      <c r="L141" s="93">
        <v>21.518999999999998</v>
      </c>
      <c r="M141" s="93">
        <v>21.518999999999998</v>
      </c>
      <c r="N141" s="313">
        <f>M141/L141*100</f>
        <v>100</v>
      </c>
      <c r="O141" s="100">
        <v>379.84699999999998</v>
      </c>
      <c r="P141" s="100">
        <v>379.84699999999998</v>
      </c>
      <c r="Q141" s="100">
        <f>P141/O141*100</f>
        <v>100</v>
      </c>
      <c r="R141" s="93">
        <v>463.40600000000001</v>
      </c>
      <c r="S141" s="93">
        <v>463.40600000000001</v>
      </c>
      <c r="T141" s="313">
        <f>S141/R141*100</f>
        <v>100</v>
      </c>
      <c r="U141" s="100"/>
      <c r="V141" s="86"/>
      <c r="W141" s="65"/>
      <c r="X141" s="87">
        <v>700</v>
      </c>
      <c r="Y141" s="93">
        <v>752.96600000000001</v>
      </c>
      <c r="Z141" s="67"/>
      <c r="AA141" s="100">
        <v>328.03199999999998</v>
      </c>
      <c r="AB141" s="86">
        <v>25.68</v>
      </c>
      <c r="AC141" s="65"/>
      <c r="AD141" s="87">
        <v>350</v>
      </c>
      <c r="AE141" s="87"/>
      <c r="AF141" s="67"/>
      <c r="AG141" s="100">
        <v>350</v>
      </c>
      <c r="AH141" s="86"/>
      <c r="AI141" s="65"/>
      <c r="AJ141" s="87">
        <v>350</v>
      </c>
      <c r="AK141" s="87"/>
      <c r="AL141" s="67"/>
      <c r="AM141" s="86">
        <v>150</v>
      </c>
      <c r="AN141" s="86"/>
      <c r="AO141" s="65"/>
      <c r="AP141" s="93">
        <v>207.196</v>
      </c>
      <c r="AQ141" s="87"/>
      <c r="AR141" s="67"/>
      <c r="AS141" s="55"/>
      <c r="AT141" s="95"/>
      <c r="AU141" s="55"/>
    </row>
    <row r="142" spans="1:248" ht="79.5" customHeight="1">
      <c r="A142" s="377"/>
      <c r="B142" s="329"/>
      <c r="C142" s="329"/>
      <c r="D142" s="63" t="s">
        <v>28</v>
      </c>
      <c r="E142" s="204">
        <f t="shared" si="120"/>
        <v>0</v>
      </c>
      <c r="F142" s="204">
        <f t="shared" si="120"/>
        <v>0</v>
      </c>
      <c r="G142" s="85" t="e">
        <f t="shared" si="121"/>
        <v>#DIV/0!</v>
      </c>
      <c r="H142" s="84"/>
      <c r="I142" s="205"/>
      <c r="J142" s="86"/>
      <c r="K142" s="65"/>
      <c r="L142" s="87"/>
      <c r="M142" s="87"/>
      <c r="N142" s="67"/>
      <c r="O142" s="100"/>
      <c r="P142" s="86"/>
      <c r="Q142" s="65"/>
      <c r="R142" s="87"/>
      <c r="S142" s="87"/>
      <c r="T142" s="67"/>
      <c r="U142" s="86"/>
      <c r="V142" s="86"/>
      <c r="W142" s="65"/>
      <c r="X142" s="87"/>
      <c r="Y142" s="87"/>
      <c r="Z142" s="67"/>
      <c r="AA142" s="86"/>
      <c r="AB142" s="86"/>
      <c r="AC142" s="65"/>
      <c r="AD142" s="87"/>
      <c r="AE142" s="87"/>
      <c r="AF142" s="67"/>
      <c r="AG142" s="86"/>
      <c r="AH142" s="86"/>
      <c r="AI142" s="65"/>
      <c r="AJ142" s="87"/>
      <c r="AK142" s="87"/>
      <c r="AL142" s="67"/>
      <c r="AM142" s="86"/>
      <c r="AN142" s="86"/>
      <c r="AO142" s="65"/>
      <c r="AP142" s="87"/>
      <c r="AQ142" s="87"/>
      <c r="AR142" s="67"/>
      <c r="AS142" s="55"/>
      <c r="AT142" s="55"/>
      <c r="AU142" s="55"/>
    </row>
    <row r="143" spans="1:248" s="20" customFormat="1" ht="56.25" customHeight="1">
      <c r="A143" s="350" t="s">
        <v>150</v>
      </c>
      <c r="B143" s="350" t="s">
        <v>151</v>
      </c>
      <c r="C143" s="361" t="s">
        <v>96</v>
      </c>
      <c r="D143" s="245" t="s">
        <v>17</v>
      </c>
      <c r="E143" s="248">
        <f t="shared" ref="E143:F145" si="122">E146</f>
        <v>300</v>
      </c>
      <c r="F143" s="248">
        <f t="shared" si="122"/>
        <v>180.51599999999999</v>
      </c>
      <c r="G143" s="312">
        <f>F143/E143*100</f>
        <v>60.17199999999999</v>
      </c>
      <c r="H143" s="232"/>
      <c r="I143" s="232">
        <f t="shared" ref="I143:J145" si="123">I146</f>
        <v>0</v>
      </c>
      <c r="J143" s="232">
        <f t="shared" si="123"/>
        <v>0</v>
      </c>
      <c r="K143" s="234"/>
      <c r="L143" s="232">
        <f t="shared" ref="L143:M145" si="124">L146</f>
        <v>22.965</v>
      </c>
      <c r="M143" s="232">
        <f t="shared" si="124"/>
        <v>22.965</v>
      </c>
      <c r="N143" s="266">
        <f>M143/L143*100</f>
        <v>100</v>
      </c>
      <c r="O143" s="232">
        <f t="shared" ref="O143:P145" si="125">O146</f>
        <v>50.651000000000003</v>
      </c>
      <c r="P143" s="232">
        <f t="shared" si="125"/>
        <v>50.651000000000003</v>
      </c>
      <c r="Q143" s="266">
        <f>P143/O143*100</f>
        <v>100</v>
      </c>
      <c r="R143" s="232">
        <f t="shared" ref="R143:S145" si="126">R146</f>
        <v>23.001000000000001</v>
      </c>
      <c r="S143" s="232">
        <f t="shared" si="126"/>
        <v>23.001000000000001</v>
      </c>
      <c r="T143" s="266">
        <f>S143/R143*100</f>
        <v>100</v>
      </c>
      <c r="U143" s="232">
        <f t="shared" ref="U143:V145" si="127">U146</f>
        <v>0</v>
      </c>
      <c r="V143" s="232">
        <f t="shared" si="127"/>
        <v>0</v>
      </c>
      <c r="W143" s="234"/>
      <c r="X143" s="232">
        <f t="shared" ref="X143:Y145" si="128">X146</f>
        <v>60</v>
      </c>
      <c r="Y143" s="232">
        <f t="shared" si="128"/>
        <v>60.328000000000003</v>
      </c>
      <c r="Z143" s="234"/>
      <c r="AA143" s="232">
        <f t="shared" ref="AA143:AB145" si="129">AA146</f>
        <v>23.571000000000002</v>
      </c>
      <c r="AB143" s="232">
        <f t="shared" si="129"/>
        <v>23.571000000000002</v>
      </c>
      <c r="AC143" s="234"/>
      <c r="AD143" s="232">
        <f t="shared" ref="AD143:AE145" si="130">AD146</f>
        <v>30</v>
      </c>
      <c r="AE143" s="232">
        <f t="shared" si="130"/>
        <v>0</v>
      </c>
      <c r="AF143" s="234"/>
      <c r="AG143" s="232">
        <f t="shared" ref="AG143:AH145" si="131">AG146</f>
        <v>30</v>
      </c>
      <c r="AH143" s="232">
        <f t="shared" si="131"/>
        <v>0</v>
      </c>
      <c r="AI143" s="234"/>
      <c r="AJ143" s="232">
        <f t="shared" ref="AJ143:AK145" si="132">AJ146</f>
        <v>30</v>
      </c>
      <c r="AK143" s="232">
        <f t="shared" si="132"/>
        <v>0</v>
      </c>
      <c r="AL143" s="234"/>
      <c r="AM143" s="232">
        <f t="shared" ref="AM143:AN145" si="133">AM146</f>
        <v>29.812000000000001</v>
      </c>
      <c r="AN143" s="232">
        <f t="shared" si="133"/>
        <v>0</v>
      </c>
      <c r="AO143" s="234"/>
      <c r="AP143" s="232">
        <f t="shared" ref="AP143:AQ145" si="134">AP146</f>
        <v>0</v>
      </c>
      <c r="AQ143" s="232">
        <f t="shared" si="134"/>
        <v>0</v>
      </c>
      <c r="AR143" s="234"/>
      <c r="AS143" s="79"/>
      <c r="AT143" s="79"/>
      <c r="AU143" s="79"/>
      <c r="AV143" s="11"/>
      <c r="AW143" s="11"/>
      <c r="AX143" s="10"/>
      <c r="AY143" s="10"/>
      <c r="AZ143" s="11"/>
      <c r="BA143" s="10"/>
      <c r="BB143" s="10"/>
      <c r="BC143" s="11"/>
      <c r="BD143" s="10"/>
      <c r="BE143" s="10"/>
      <c r="BF143" s="11"/>
      <c r="BG143" s="11"/>
      <c r="BH143" s="11"/>
      <c r="BI143" s="10"/>
      <c r="BJ143" s="10"/>
      <c r="BK143" s="11"/>
      <c r="BL143" s="10"/>
      <c r="BM143" s="10"/>
      <c r="BN143" s="11"/>
      <c r="BO143" s="10"/>
      <c r="BP143" s="10"/>
      <c r="BQ143" s="11"/>
      <c r="BR143" s="11"/>
      <c r="BS143" s="11"/>
      <c r="BT143" s="10"/>
      <c r="BU143" s="10"/>
      <c r="BV143" s="11"/>
      <c r="BW143" s="10"/>
      <c r="BX143" s="10"/>
      <c r="BY143" s="11"/>
      <c r="BZ143" s="10"/>
      <c r="CA143" s="10"/>
      <c r="CB143" s="11"/>
      <c r="CC143" s="11"/>
      <c r="CD143" s="11"/>
      <c r="CE143" s="10"/>
      <c r="CF143" s="10"/>
      <c r="CG143" s="11"/>
      <c r="CH143" s="10"/>
      <c r="CI143" s="10"/>
      <c r="CJ143" s="11"/>
      <c r="CK143" s="10"/>
      <c r="CL143" s="10"/>
      <c r="CM143" s="11"/>
      <c r="CN143" s="12"/>
      <c r="CO143" s="12"/>
      <c r="CP143" s="12"/>
      <c r="CQ143" s="12"/>
      <c r="CR143" s="12"/>
      <c r="CS143" s="13"/>
      <c r="CT143" s="11"/>
      <c r="CU143" s="11"/>
      <c r="CV143" s="11"/>
      <c r="CW143" s="10"/>
      <c r="CX143" s="10"/>
      <c r="CY143" s="11"/>
      <c r="CZ143" s="10"/>
      <c r="DA143" s="10"/>
      <c r="DB143" s="11"/>
      <c r="DC143" s="10"/>
      <c r="DD143" s="10"/>
      <c r="DE143" s="11"/>
      <c r="DF143" s="14"/>
      <c r="DG143" s="14"/>
      <c r="DH143" s="15"/>
      <c r="DI143" s="15"/>
      <c r="DJ143" s="14"/>
      <c r="DK143" s="15"/>
      <c r="DL143" s="15"/>
      <c r="DM143" s="14"/>
      <c r="DN143" s="15"/>
      <c r="DO143" s="15"/>
      <c r="DP143" s="14"/>
      <c r="DQ143" s="14"/>
      <c r="DR143" s="14"/>
      <c r="DS143" s="15"/>
      <c r="DT143" s="15"/>
      <c r="DU143" s="14"/>
      <c r="DV143" s="15"/>
      <c r="DW143" s="15"/>
      <c r="DX143" s="14"/>
      <c r="DY143" s="15"/>
      <c r="DZ143" s="15"/>
      <c r="EA143" s="14"/>
      <c r="EB143" s="14"/>
      <c r="EC143" s="14"/>
      <c r="ED143" s="15"/>
      <c r="EE143" s="15"/>
      <c r="EF143" s="14"/>
      <c r="EG143" s="15"/>
      <c r="EH143" s="15"/>
      <c r="EI143" s="14"/>
      <c r="EJ143" s="15"/>
      <c r="EK143" s="15"/>
      <c r="EL143" s="14"/>
      <c r="EM143" s="23"/>
      <c r="EN143" s="23"/>
      <c r="EO143" s="23"/>
      <c r="EP143" s="23"/>
      <c r="EQ143" s="23"/>
      <c r="ER143" s="17"/>
      <c r="ES143" s="14"/>
      <c r="ET143" s="14"/>
      <c r="EU143" s="14"/>
      <c r="EV143" s="15"/>
      <c r="EW143" s="15"/>
      <c r="EX143" s="14"/>
      <c r="EY143" s="15"/>
      <c r="EZ143" s="15"/>
      <c r="FA143" s="14"/>
      <c r="FB143" s="15"/>
      <c r="FC143" s="15"/>
      <c r="FD143" s="14"/>
      <c r="FE143" s="14"/>
      <c r="FF143" s="14"/>
      <c r="FG143" s="15"/>
      <c r="FH143" s="15"/>
      <c r="FI143" s="14"/>
      <c r="FJ143" s="15"/>
      <c r="FK143" s="15"/>
      <c r="FL143" s="14"/>
      <c r="FM143" s="15"/>
      <c r="FN143" s="15"/>
      <c r="FO143" s="14"/>
      <c r="FP143" s="14"/>
      <c r="FQ143" s="14"/>
      <c r="FR143" s="15"/>
      <c r="FS143" s="15"/>
      <c r="FT143" s="14"/>
      <c r="FU143" s="15"/>
      <c r="FV143" s="15"/>
      <c r="FW143" s="14"/>
      <c r="FX143" s="15"/>
      <c r="FY143" s="15"/>
      <c r="FZ143" s="14"/>
      <c r="GA143" s="14"/>
      <c r="GB143" s="14"/>
      <c r="GC143" s="15"/>
      <c r="GD143" s="15"/>
      <c r="GE143" s="14"/>
      <c r="GF143" s="15"/>
      <c r="GG143" s="15"/>
      <c r="GH143" s="14"/>
      <c r="GI143" s="15"/>
      <c r="GJ143" s="15"/>
      <c r="GK143" s="14"/>
      <c r="GL143" s="23"/>
      <c r="GM143" s="23"/>
      <c r="GN143" s="23"/>
      <c r="GO143" s="23"/>
      <c r="GP143" s="23"/>
      <c r="GQ143" s="17"/>
      <c r="GR143" s="14"/>
      <c r="GS143" s="14"/>
      <c r="GT143" s="14"/>
      <c r="GU143" s="15"/>
      <c r="GV143" s="15"/>
      <c r="GW143" s="14"/>
      <c r="GX143" s="15"/>
      <c r="GY143" s="15"/>
      <c r="GZ143" s="14"/>
      <c r="HA143" s="15"/>
      <c r="HB143" s="15"/>
      <c r="HC143" s="14"/>
      <c r="HD143" s="14"/>
      <c r="HE143" s="14"/>
      <c r="HF143" s="15"/>
      <c r="HG143" s="15"/>
      <c r="HH143" s="14"/>
      <c r="HI143" s="15"/>
      <c r="HJ143" s="15"/>
      <c r="HK143" s="14"/>
      <c r="HL143" s="15"/>
      <c r="HM143" s="15"/>
      <c r="HN143" s="14"/>
      <c r="HO143" s="14"/>
      <c r="HP143" s="14"/>
      <c r="HQ143" s="15"/>
      <c r="HR143" s="15"/>
      <c r="HS143" s="14"/>
      <c r="HT143" s="15"/>
      <c r="HU143" s="15"/>
      <c r="HV143" s="14"/>
      <c r="HW143" s="15"/>
      <c r="HX143" s="15"/>
      <c r="HY143" s="14"/>
      <c r="HZ143" s="14"/>
      <c r="IA143" s="14"/>
      <c r="IB143" s="15"/>
      <c r="IC143" s="15"/>
      <c r="ID143" s="14"/>
      <c r="IE143" s="15"/>
      <c r="IF143" s="15"/>
      <c r="IG143" s="14"/>
      <c r="IH143" s="15"/>
      <c r="II143" s="15"/>
      <c r="IJ143" s="14"/>
      <c r="IK143" s="23"/>
      <c r="IL143" s="23"/>
      <c r="IM143" s="23"/>
      <c r="IN143" s="23"/>
    </row>
    <row r="144" spans="1:248" s="20" customFormat="1" ht="57.75" customHeight="1">
      <c r="A144" s="364"/>
      <c r="B144" s="364"/>
      <c r="C144" s="362"/>
      <c r="D144" s="244" t="s">
        <v>19</v>
      </c>
      <c r="E144" s="248">
        <f t="shared" si="122"/>
        <v>300</v>
      </c>
      <c r="F144" s="248">
        <f t="shared" si="122"/>
        <v>180.51599999999999</v>
      </c>
      <c r="G144" s="59">
        <f t="shared" ref="G144:G145" si="135">F144/E144*100</f>
        <v>60.17199999999999</v>
      </c>
      <c r="H144" s="232"/>
      <c r="I144" s="232">
        <f t="shared" si="123"/>
        <v>0</v>
      </c>
      <c r="J144" s="232">
        <f t="shared" si="123"/>
        <v>0</v>
      </c>
      <c r="K144" s="234"/>
      <c r="L144" s="232">
        <f t="shared" si="124"/>
        <v>22.965</v>
      </c>
      <c r="M144" s="232">
        <f t="shared" si="124"/>
        <v>22.965</v>
      </c>
      <c r="N144" s="234">
        <f>M144/L144*100</f>
        <v>100</v>
      </c>
      <c r="O144" s="232">
        <f t="shared" si="125"/>
        <v>50.651000000000003</v>
      </c>
      <c r="P144" s="232">
        <f t="shared" si="125"/>
        <v>50.651000000000003</v>
      </c>
      <c r="Q144" s="234">
        <f t="shared" ref="Q144:Q145" si="136">P144/O144*100</f>
        <v>100</v>
      </c>
      <c r="R144" s="232">
        <f t="shared" si="126"/>
        <v>23.001000000000001</v>
      </c>
      <c r="S144" s="232">
        <f t="shared" si="126"/>
        <v>23.001000000000001</v>
      </c>
      <c r="T144" s="234">
        <f>S144/R144*100</f>
        <v>100</v>
      </c>
      <c r="U144" s="232">
        <f t="shared" si="127"/>
        <v>0</v>
      </c>
      <c r="V144" s="232">
        <f t="shared" si="127"/>
        <v>0</v>
      </c>
      <c r="W144" s="234"/>
      <c r="X144" s="232">
        <f t="shared" si="128"/>
        <v>60</v>
      </c>
      <c r="Y144" s="232">
        <f t="shared" si="128"/>
        <v>60.328000000000003</v>
      </c>
      <c r="Z144" s="234"/>
      <c r="AA144" s="232">
        <f t="shared" si="129"/>
        <v>23.571000000000002</v>
      </c>
      <c r="AB144" s="232">
        <f t="shared" si="129"/>
        <v>23.571000000000002</v>
      </c>
      <c r="AC144" s="234"/>
      <c r="AD144" s="232">
        <f t="shared" si="130"/>
        <v>30</v>
      </c>
      <c r="AE144" s="232">
        <f t="shared" si="130"/>
        <v>0</v>
      </c>
      <c r="AF144" s="234"/>
      <c r="AG144" s="232">
        <f t="shared" si="131"/>
        <v>30</v>
      </c>
      <c r="AH144" s="232">
        <f t="shared" si="131"/>
        <v>0</v>
      </c>
      <c r="AI144" s="234"/>
      <c r="AJ144" s="232">
        <f t="shared" si="132"/>
        <v>30</v>
      </c>
      <c r="AK144" s="232">
        <f t="shared" si="132"/>
        <v>0</v>
      </c>
      <c r="AL144" s="234"/>
      <c r="AM144" s="232">
        <f t="shared" si="133"/>
        <v>29.812000000000001</v>
      </c>
      <c r="AN144" s="232">
        <f t="shared" si="133"/>
        <v>0</v>
      </c>
      <c r="AO144" s="234"/>
      <c r="AP144" s="232">
        <f t="shared" si="134"/>
        <v>0</v>
      </c>
      <c r="AQ144" s="232">
        <f t="shared" si="134"/>
        <v>0</v>
      </c>
      <c r="AR144" s="234"/>
      <c r="AS144" s="79"/>
      <c r="AT144" s="79"/>
      <c r="AU144" s="79"/>
      <c r="AV144" s="14"/>
      <c r="AW144" s="14"/>
      <c r="AX144" s="15"/>
      <c r="AY144" s="15"/>
      <c r="AZ144" s="14"/>
      <c r="BA144" s="15"/>
      <c r="BB144" s="15"/>
      <c r="BC144" s="14"/>
      <c r="BD144" s="15"/>
      <c r="BE144" s="15"/>
      <c r="BF144" s="14"/>
      <c r="BG144" s="14"/>
      <c r="BH144" s="14"/>
      <c r="BI144" s="15"/>
      <c r="BJ144" s="15"/>
      <c r="BK144" s="14"/>
      <c r="BL144" s="15"/>
      <c r="BM144" s="15"/>
      <c r="BN144" s="14"/>
      <c r="BO144" s="15"/>
      <c r="BP144" s="15"/>
      <c r="BQ144" s="14"/>
      <c r="BR144" s="14"/>
      <c r="BS144" s="14"/>
      <c r="BT144" s="15"/>
      <c r="BU144" s="15"/>
      <c r="BV144" s="14"/>
      <c r="BW144" s="15"/>
      <c r="BX144" s="15"/>
      <c r="BY144" s="14"/>
      <c r="BZ144" s="15"/>
      <c r="CA144" s="15"/>
      <c r="CB144" s="14"/>
      <c r="CC144" s="14"/>
      <c r="CD144" s="14"/>
      <c r="CE144" s="15"/>
      <c r="CF144" s="15"/>
      <c r="CG144" s="14"/>
      <c r="CH144" s="15"/>
      <c r="CI144" s="15"/>
      <c r="CJ144" s="14"/>
      <c r="CK144" s="15"/>
      <c r="CL144" s="15"/>
      <c r="CM144" s="14"/>
      <c r="CN144" s="23"/>
      <c r="CO144" s="23"/>
      <c r="CP144" s="23"/>
      <c r="CQ144" s="23"/>
      <c r="CR144" s="23"/>
      <c r="CS144" s="17"/>
      <c r="CT144" s="14"/>
      <c r="CU144" s="14"/>
      <c r="CV144" s="14"/>
      <c r="CW144" s="15"/>
      <c r="CX144" s="15"/>
      <c r="CY144" s="14"/>
      <c r="CZ144" s="15"/>
      <c r="DA144" s="15"/>
      <c r="DB144" s="14"/>
      <c r="DC144" s="15"/>
      <c r="DD144" s="15"/>
      <c r="DE144" s="14"/>
      <c r="DF144" s="14"/>
      <c r="DG144" s="14"/>
      <c r="DH144" s="15"/>
      <c r="DI144" s="15"/>
      <c r="DJ144" s="14"/>
      <c r="DK144" s="15"/>
      <c r="DL144" s="15"/>
      <c r="DM144" s="14"/>
      <c r="DN144" s="15"/>
      <c r="DO144" s="15"/>
      <c r="DP144" s="14"/>
      <c r="DQ144" s="14"/>
      <c r="DR144" s="14"/>
      <c r="DS144" s="15"/>
      <c r="DT144" s="15"/>
      <c r="DU144" s="14"/>
      <c r="DV144" s="15"/>
      <c r="DW144" s="15"/>
      <c r="DX144" s="14"/>
      <c r="DY144" s="15"/>
      <c r="DZ144" s="15"/>
      <c r="EA144" s="14"/>
      <c r="EB144" s="14"/>
      <c r="EC144" s="14"/>
      <c r="ED144" s="15"/>
      <c r="EE144" s="15"/>
      <c r="EF144" s="14"/>
      <c r="EG144" s="15"/>
      <c r="EH144" s="15"/>
      <c r="EI144" s="14"/>
      <c r="EJ144" s="15"/>
      <c r="EK144" s="15"/>
      <c r="EL144" s="14"/>
      <c r="EM144" s="23"/>
      <c r="EN144" s="23"/>
      <c r="EO144" s="23"/>
      <c r="EP144" s="23"/>
      <c r="EQ144" s="23"/>
      <c r="ER144" s="17"/>
      <c r="ES144" s="14"/>
      <c r="ET144" s="14"/>
      <c r="EU144" s="14"/>
      <c r="EV144" s="15"/>
      <c r="EW144" s="15"/>
      <c r="EX144" s="14"/>
      <c r="EY144" s="15"/>
      <c r="EZ144" s="15"/>
      <c r="FA144" s="14"/>
      <c r="FB144" s="15"/>
      <c r="FC144" s="15"/>
      <c r="FD144" s="14"/>
      <c r="FE144" s="14"/>
      <c r="FF144" s="14"/>
      <c r="FG144" s="15"/>
      <c r="FH144" s="15"/>
      <c r="FI144" s="14"/>
      <c r="FJ144" s="15"/>
      <c r="FK144" s="15"/>
      <c r="FL144" s="14"/>
      <c r="FM144" s="15"/>
      <c r="FN144" s="15"/>
      <c r="FO144" s="14"/>
      <c r="FP144" s="14"/>
      <c r="FQ144" s="14"/>
      <c r="FR144" s="15"/>
      <c r="FS144" s="15"/>
      <c r="FT144" s="14"/>
      <c r="FU144" s="15"/>
      <c r="FV144" s="15"/>
      <c r="FW144" s="14"/>
      <c r="FX144" s="15"/>
      <c r="FY144" s="15"/>
      <c r="FZ144" s="14"/>
      <c r="GA144" s="14"/>
      <c r="GB144" s="14"/>
      <c r="GC144" s="15"/>
      <c r="GD144" s="15"/>
      <c r="GE144" s="14"/>
      <c r="GF144" s="15"/>
      <c r="GG144" s="15"/>
      <c r="GH144" s="14"/>
      <c r="GI144" s="15"/>
      <c r="GJ144" s="15"/>
      <c r="GK144" s="14"/>
      <c r="GL144" s="23"/>
      <c r="GM144" s="23"/>
      <c r="GN144" s="23"/>
      <c r="GO144" s="23"/>
      <c r="GP144" s="23"/>
      <c r="GQ144" s="17"/>
      <c r="GR144" s="14"/>
      <c r="GS144" s="14"/>
      <c r="GT144" s="14"/>
      <c r="GU144" s="15"/>
      <c r="GV144" s="15"/>
      <c r="GW144" s="14"/>
      <c r="GX144" s="15"/>
      <c r="GY144" s="15"/>
      <c r="GZ144" s="14"/>
      <c r="HA144" s="15"/>
      <c r="HB144" s="15"/>
      <c r="HC144" s="14"/>
      <c r="HD144" s="14"/>
      <c r="HE144" s="14"/>
      <c r="HF144" s="15"/>
      <c r="HG144" s="15"/>
      <c r="HH144" s="14"/>
      <c r="HI144" s="15"/>
      <c r="HJ144" s="15"/>
      <c r="HK144" s="14"/>
      <c r="HL144" s="15"/>
      <c r="HM144" s="15"/>
      <c r="HN144" s="14"/>
      <c r="HO144" s="14"/>
      <c r="HP144" s="14"/>
      <c r="HQ144" s="15"/>
      <c r="HR144" s="15"/>
      <c r="HS144" s="14"/>
      <c r="HT144" s="15"/>
      <c r="HU144" s="15"/>
      <c r="HV144" s="14"/>
      <c r="HW144" s="15"/>
      <c r="HX144" s="15"/>
      <c r="HY144" s="14"/>
      <c r="HZ144" s="14"/>
      <c r="IA144" s="14"/>
      <c r="IB144" s="15"/>
      <c r="IC144" s="15"/>
      <c r="ID144" s="14"/>
      <c r="IE144" s="15"/>
      <c r="IF144" s="15"/>
      <c r="IG144" s="14"/>
      <c r="IH144" s="15"/>
      <c r="II144" s="15"/>
      <c r="IJ144" s="14"/>
      <c r="IK144" s="23"/>
      <c r="IL144" s="23"/>
      <c r="IM144" s="23"/>
      <c r="IN144" s="23"/>
    </row>
    <row r="145" spans="1:248" s="20" customFormat="1" ht="58.5" customHeight="1">
      <c r="A145" s="365"/>
      <c r="B145" s="365"/>
      <c r="C145" s="363"/>
      <c r="D145" s="244" t="s">
        <v>28</v>
      </c>
      <c r="E145" s="248">
        <f t="shared" si="122"/>
        <v>0</v>
      </c>
      <c r="F145" s="248">
        <f t="shared" si="122"/>
        <v>0</v>
      </c>
      <c r="G145" s="59" t="e">
        <f t="shared" si="135"/>
        <v>#DIV/0!</v>
      </c>
      <c r="H145" s="232"/>
      <c r="I145" s="232">
        <f t="shared" si="123"/>
        <v>0</v>
      </c>
      <c r="J145" s="232">
        <f t="shared" si="123"/>
        <v>0</v>
      </c>
      <c r="K145" s="234"/>
      <c r="L145" s="232">
        <f t="shared" si="124"/>
        <v>0</v>
      </c>
      <c r="M145" s="232">
        <f t="shared" si="124"/>
        <v>0</v>
      </c>
      <c r="N145" s="234" t="e">
        <f>M145/L145*100</f>
        <v>#DIV/0!</v>
      </c>
      <c r="O145" s="232">
        <f t="shared" si="125"/>
        <v>0</v>
      </c>
      <c r="P145" s="232">
        <f t="shared" si="125"/>
        <v>0</v>
      </c>
      <c r="Q145" s="234" t="e">
        <f t="shared" si="136"/>
        <v>#DIV/0!</v>
      </c>
      <c r="R145" s="232">
        <f t="shared" si="126"/>
        <v>0</v>
      </c>
      <c r="S145" s="232">
        <f t="shared" si="126"/>
        <v>0</v>
      </c>
      <c r="T145" s="234" t="e">
        <f>S145/R145*100</f>
        <v>#DIV/0!</v>
      </c>
      <c r="U145" s="232">
        <f t="shared" si="127"/>
        <v>0</v>
      </c>
      <c r="V145" s="232">
        <f t="shared" si="127"/>
        <v>0</v>
      </c>
      <c r="W145" s="234"/>
      <c r="X145" s="232">
        <f t="shared" si="128"/>
        <v>0</v>
      </c>
      <c r="Y145" s="232">
        <f t="shared" si="128"/>
        <v>0</v>
      </c>
      <c r="Z145" s="234"/>
      <c r="AA145" s="232">
        <f t="shared" si="129"/>
        <v>0</v>
      </c>
      <c r="AB145" s="232">
        <f t="shared" si="129"/>
        <v>0</v>
      </c>
      <c r="AC145" s="234"/>
      <c r="AD145" s="232">
        <f t="shared" si="130"/>
        <v>0</v>
      </c>
      <c r="AE145" s="232">
        <f t="shared" si="130"/>
        <v>0</v>
      </c>
      <c r="AF145" s="234"/>
      <c r="AG145" s="232">
        <f t="shared" si="131"/>
        <v>0</v>
      </c>
      <c r="AH145" s="232">
        <f t="shared" si="131"/>
        <v>0</v>
      </c>
      <c r="AI145" s="234"/>
      <c r="AJ145" s="232">
        <f t="shared" si="132"/>
        <v>0</v>
      </c>
      <c r="AK145" s="232">
        <f t="shared" si="132"/>
        <v>0</v>
      </c>
      <c r="AL145" s="234"/>
      <c r="AM145" s="232">
        <f t="shared" si="133"/>
        <v>0</v>
      </c>
      <c r="AN145" s="232">
        <f t="shared" si="133"/>
        <v>0</v>
      </c>
      <c r="AO145" s="234"/>
      <c r="AP145" s="232">
        <f t="shared" si="134"/>
        <v>0</v>
      </c>
      <c r="AQ145" s="232">
        <f t="shared" si="134"/>
        <v>0</v>
      </c>
      <c r="AR145" s="234"/>
      <c r="AS145" s="79"/>
      <c r="AT145" s="79"/>
      <c r="AU145" s="79"/>
    </row>
    <row r="146" spans="1:248" ht="97.5" customHeight="1">
      <c r="A146" s="377" t="s">
        <v>107</v>
      </c>
      <c r="B146" s="376" t="s">
        <v>247</v>
      </c>
      <c r="C146" s="328" t="s">
        <v>96</v>
      </c>
      <c r="D146" s="80" t="s">
        <v>17</v>
      </c>
      <c r="E146" s="202">
        <f t="shared" ref="E146:F148" si="137">I146+L146+O146+R146+U146+X146+AA146+AD146+AG146+AJ146+AM146+AP146</f>
        <v>300</v>
      </c>
      <c r="F146" s="202">
        <f t="shared" si="137"/>
        <v>180.51599999999999</v>
      </c>
      <c r="G146" s="82">
        <f>F146/E146*100</f>
        <v>60.17199999999999</v>
      </c>
      <c r="H146" s="203"/>
      <c r="I146" s="203">
        <f>I147+I148</f>
        <v>0</v>
      </c>
      <c r="J146" s="203">
        <f>J147+J148</f>
        <v>0</v>
      </c>
      <c r="K146" s="202" t="e">
        <f>J146/I146*100</f>
        <v>#DIV/0!</v>
      </c>
      <c r="L146" s="203">
        <f>L147+L148</f>
        <v>22.965</v>
      </c>
      <c r="M146" s="203">
        <f>M147+M148</f>
        <v>22.965</v>
      </c>
      <c r="N146" s="202">
        <f>M146/L146*100</f>
        <v>100</v>
      </c>
      <c r="O146" s="203">
        <f>O147+O148</f>
        <v>50.651000000000003</v>
      </c>
      <c r="P146" s="203">
        <f>P147+P148</f>
        <v>50.651000000000003</v>
      </c>
      <c r="Q146" s="202">
        <f>P146/O146*100</f>
        <v>100</v>
      </c>
      <c r="R146" s="203">
        <f>R147+R148</f>
        <v>23.001000000000001</v>
      </c>
      <c r="S146" s="203">
        <f>S147+S148</f>
        <v>23.001000000000001</v>
      </c>
      <c r="T146" s="202">
        <f>S146/R146*100</f>
        <v>100</v>
      </c>
      <c r="U146" s="203">
        <f>U147+U148</f>
        <v>0</v>
      </c>
      <c r="V146" s="203">
        <f>V147+V148</f>
        <v>0</v>
      </c>
      <c r="W146" s="202" t="e">
        <f>V146/U146*100</f>
        <v>#DIV/0!</v>
      </c>
      <c r="X146" s="203">
        <f>X147+X148</f>
        <v>60</v>
      </c>
      <c r="Y146" s="203">
        <f>Y147+Y148</f>
        <v>60.328000000000003</v>
      </c>
      <c r="Z146" s="202">
        <f>Y146/X146*100</f>
        <v>100.54666666666667</v>
      </c>
      <c r="AA146" s="203">
        <f>AA147+AA148</f>
        <v>23.571000000000002</v>
      </c>
      <c r="AB146" s="203">
        <f>AB147+AB148</f>
        <v>23.571000000000002</v>
      </c>
      <c r="AC146" s="202">
        <f>AB146/AA146*100</f>
        <v>100</v>
      </c>
      <c r="AD146" s="203">
        <f>AD147+AD148</f>
        <v>30</v>
      </c>
      <c r="AE146" s="203">
        <f>AE147+AE148</f>
        <v>0</v>
      </c>
      <c r="AF146" s="202">
        <f>AE146/AD146*100</f>
        <v>0</v>
      </c>
      <c r="AG146" s="203">
        <f>AG147+AG148</f>
        <v>30</v>
      </c>
      <c r="AH146" s="203">
        <f>AH147+AH148</f>
        <v>0</v>
      </c>
      <c r="AI146" s="202">
        <f>AH146/AG146*100</f>
        <v>0</v>
      </c>
      <c r="AJ146" s="203">
        <f>AJ147+AJ148</f>
        <v>30</v>
      </c>
      <c r="AK146" s="203">
        <f>AK147+AK148</f>
        <v>0</v>
      </c>
      <c r="AL146" s="202">
        <f>AK146/AJ146*100</f>
        <v>0</v>
      </c>
      <c r="AM146" s="203">
        <f>AM147+AM148</f>
        <v>29.812000000000001</v>
      </c>
      <c r="AN146" s="203">
        <f>AN147+AN148</f>
        <v>0</v>
      </c>
      <c r="AO146" s="202">
        <f>AN146/AM146*100</f>
        <v>0</v>
      </c>
      <c r="AP146" s="203">
        <f>AP147+AP148</f>
        <v>0</v>
      </c>
      <c r="AQ146" s="203">
        <f>AQ147+AQ148</f>
        <v>0</v>
      </c>
      <c r="AR146" s="202" t="e">
        <f>AQ146/AP146*100</f>
        <v>#DIV/0!</v>
      </c>
      <c r="AS146" s="83"/>
      <c r="AT146" s="83"/>
      <c r="AU146" s="83"/>
    </row>
    <row r="147" spans="1:248" ht="128.25" customHeight="1">
      <c r="A147" s="377"/>
      <c r="B147" s="377"/>
      <c r="C147" s="329"/>
      <c r="D147" s="63" t="s">
        <v>19</v>
      </c>
      <c r="E147" s="204">
        <f t="shared" si="137"/>
        <v>300</v>
      </c>
      <c r="F147" s="204">
        <f t="shared" si="137"/>
        <v>180.51599999999999</v>
      </c>
      <c r="G147" s="85">
        <f t="shared" ref="G147:G148" si="138">F147/E147*100</f>
        <v>60.17199999999999</v>
      </c>
      <c r="H147" s="204"/>
      <c r="I147" s="205"/>
      <c r="J147" s="205"/>
      <c r="K147" s="205"/>
      <c r="L147" s="200">
        <v>22.965</v>
      </c>
      <c r="M147" s="200">
        <v>22.965</v>
      </c>
      <c r="N147" s="313">
        <f>M147/L147*100</f>
        <v>100</v>
      </c>
      <c r="O147" s="205">
        <v>50.651000000000003</v>
      </c>
      <c r="P147" s="205">
        <v>50.651000000000003</v>
      </c>
      <c r="Q147" s="205">
        <f>P147/O147*100</f>
        <v>100</v>
      </c>
      <c r="R147" s="200">
        <v>23.001000000000001</v>
      </c>
      <c r="S147" s="200">
        <v>23.001000000000001</v>
      </c>
      <c r="T147" s="313">
        <f>S147/R147*100</f>
        <v>100</v>
      </c>
      <c r="U147" s="205"/>
      <c r="V147" s="205"/>
      <c r="W147" s="205"/>
      <c r="X147" s="200">
        <v>60</v>
      </c>
      <c r="Y147" s="200">
        <v>60.328000000000003</v>
      </c>
      <c r="Z147" s="200"/>
      <c r="AA147" s="205">
        <v>23.571000000000002</v>
      </c>
      <c r="AB147" s="100">
        <v>23.571000000000002</v>
      </c>
      <c r="AC147" s="65"/>
      <c r="AD147" s="87">
        <v>30</v>
      </c>
      <c r="AE147" s="87"/>
      <c r="AF147" s="67"/>
      <c r="AG147" s="86">
        <v>30</v>
      </c>
      <c r="AH147" s="86"/>
      <c r="AI147" s="65"/>
      <c r="AJ147" s="87">
        <v>30</v>
      </c>
      <c r="AK147" s="87"/>
      <c r="AL147" s="67"/>
      <c r="AM147" s="100">
        <v>29.812000000000001</v>
      </c>
      <c r="AN147" s="86"/>
      <c r="AO147" s="65"/>
      <c r="AP147" s="93"/>
      <c r="AQ147" s="87"/>
      <c r="AR147" s="67"/>
      <c r="AS147" s="55"/>
      <c r="AT147" s="95"/>
      <c r="AU147" s="55"/>
    </row>
    <row r="148" spans="1:248" ht="71.25" customHeight="1">
      <c r="A148" s="377"/>
      <c r="B148" s="433"/>
      <c r="C148" s="329"/>
      <c r="D148" s="63" t="s">
        <v>28</v>
      </c>
      <c r="E148" s="204">
        <f t="shared" si="137"/>
        <v>0</v>
      </c>
      <c r="F148" s="204">
        <f t="shared" si="137"/>
        <v>0</v>
      </c>
      <c r="G148" s="85" t="e">
        <f t="shared" si="138"/>
        <v>#DIV/0!</v>
      </c>
      <c r="H148" s="84"/>
      <c r="I148" s="86"/>
      <c r="J148" s="86"/>
      <c r="K148" s="65"/>
      <c r="L148" s="87"/>
      <c r="M148" s="87"/>
      <c r="N148" s="67"/>
      <c r="O148" s="86"/>
      <c r="P148" s="86"/>
      <c r="Q148" s="65"/>
      <c r="R148" s="87"/>
      <c r="S148" s="87"/>
      <c r="T148" s="67"/>
      <c r="U148" s="86"/>
      <c r="V148" s="86"/>
      <c r="W148" s="65"/>
      <c r="X148" s="87"/>
      <c r="Y148" s="87"/>
      <c r="Z148" s="67"/>
      <c r="AA148" s="86"/>
      <c r="AB148" s="86"/>
      <c r="AC148" s="65"/>
      <c r="AD148" s="87"/>
      <c r="AE148" s="87"/>
      <c r="AF148" s="67"/>
      <c r="AG148" s="86"/>
      <c r="AH148" s="86"/>
      <c r="AI148" s="65"/>
      <c r="AJ148" s="87"/>
      <c r="AK148" s="87"/>
      <c r="AL148" s="67"/>
      <c r="AM148" s="86"/>
      <c r="AN148" s="86"/>
      <c r="AO148" s="65"/>
      <c r="AP148" s="87"/>
      <c r="AQ148" s="87"/>
      <c r="AR148" s="67"/>
      <c r="AS148" s="55"/>
      <c r="AT148" s="55"/>
      <c r="AU148" s="55"/>
    </row>
    <row r="149" spans="1:248" s="20" customFormat="1" ht="45" customHeight="1">
      <c r="A149" s="350" t="s">
        <v>152</v>
      </c>
      <c r="B149" s="350" t="s">
        <v>153</v>
      </c>
      <c r="C149" s="361" t="s">
        <v>96</v>
      </c>
      <c r="D149" s="245" t="s">
        <v>17</v>
      </c>
      <c r="E149" s="252">
        <f t="shared" ref="E149:F151" si="139">E152</f>
        <v>16362.1</v>
      </c>
      <c r="F149" s="252">
        <f t="shared" si="139"/>
        <v>7500</v>
      </c>
      <c r="G149" s="312">
        <f>F149/E149*100</f>
        <v>45.837636978138505</v>
      </c>
      <c r="H149" s="231"/>
      <c r="I149" s="231">
        <f t="shared" ref="I149:J151" si="140">I152</f>
        <v>0</v>
      </c>
      <c r="J149" s="231">
        <f t="shared" si="140"/>
        <v>0</v>
      </c>
      <c r="K149" s="226"/>
      <c r="L149" s="231">
        <f t="shared" ref="L149:M151" si="141">L152</f>
        <v>0</v>
      </c>
      <c r="M149" s="231">
        <f t="shared" si="141"/>
        <v>0</v>
      </c>
      <c r="N149" s="226"/>
      <c r="O149" s="231">
        <f t="shared" ref="O149:P151" si="142">O152</f>
        <v>2000</v>
      </c>
      <c r="P149" s="231">
        <f t="shared" si="142"/>
        <v>2000</v>
      </c>
      <c r="Q149" s="226">
        <f>P149/O149*100</f>
        <v>100</v>
      </c>
      <c r="R149" s="231">
        <f t="shared" ref="R149:S151" si="143">R152</f>
        <v>0</v>
      </c>
      <c r="S149" s="231">
        <f t="shared" si="143"/>
        <v>0</v>
      </c>
      <c r="T149" s="226"/>
      <c r="U149" s="231">
        <f t="shared" ref="U149:V151" si="144">U152</f>
        <v>0</v>
      </c>
      <c r="V149" s="231">
        <f t="shared" si="144"/>
        <v>0</v>
      </c>
      <c r="W149" s="226"/>
      <c r="X149" s="231">
        <f t="shared" ref="X149:Y151" si="145">X152</f>
        <v>5500</v>
      </c>
      <c r="Y149" s="231">
        <f t="shared" si="145"/>
        <v>5500</v>
      </c>
      <c r="Z149" s="226"/>
      <c r="AA149" s="231">
        <f t="shared" ref="AA149:AB151" si="146">AA152</f>
        <v>0</v>
      </c>
      <c r="AB149" s="231">
        <f t="shared" si="146"/>
        <v>0</v>
      </c>
      <c r="AC149" s="226"/>
      <c r="AD149" s="231">
        <f t="shared" ref="AD149:AE151" si="147">AD152</f>
        <v>4000</v>
      </c>
      <c r="AE149" s="231">
        <f t="shared" si="147"/>
        <v>0</v>
      </c>
      <c r="AF149" s="226"/>
      <c r="AG149" s="231">
        <f t="shared" ref="AG149:AH151" si="148">AG152</f>
        <v>0</v>
      </c>
      <c r="AH149" s="231">
        <f t="shared" si="148"/>
        <v>0</v>
      </c>
      <c r="AI149" s="226"/>
      <c r="AJ149" s="231">
        <f t="shared" ref="AJ149:AK151" si="149">AJ152</f>
        <v>0</v>
      </c>
      <c r="AK149" s="231">
        <f t="shared" si="149"/>
        <v>0</v>
      </c>
      <c r="AL149" s="226"/>
      <c r="AM149" s="231">
        <f t="shared" ref="AM149:AN151" si="150">AM152</f>
        <v>4862.1000000000004</v>
      </c>
      <c r="AN149" s="231">
        <f t="shared" si="150"/>
        <v>0</v>
      </c>
      <c r="AO149" s="226"/>
      <c r="AP149" s="231">
        <f t="shared" ref="AP149:AQ151" si="151">AP152</f>
        <v>0</v>
      </c>
      <c r="AQ149" s="231">
        <f t="shared" si="151"/>
        <v>0</v>
      </c>
      <c r="AR149" s="226"/>
      <c r="AS149" s="79"/>
      <c r="AT149" s="79"/>
      <c r="AU149" s="79"/>
      <c r="AV149" s="11"/>
      <c r="AW149" s="11"/>
      <c r="AX149" s="10"/>
      <c r="AY149" s="10"/>
      <c r="AZ149" s="11"/>
      <c r="BA149" s="10"/>
      <c r="BB149" s="10"/>
      <c r="BC149" s="11"/>
      <c r="BD149" s="10"/>
      <c r="BE149" s="10"/>
      <c r="BF149" s="11"/>
      <c r="BG149" s="11"/>
      <c r="BH149" s="11"/>
      <c r="BI149" s="10"/>
      <c r="BJ149" s="10"/>
      <c r="BK149" s="11"/>
      <c r="BL149" s="10"/>
      <c r="BM149" s="10"/>
      <c r="BN149" s="11"/>
      <c r="BO149" s="10"/>
      <c r="BP149" s="10"/>
      <c r="BQ149" s="11"/>
      <c r="BR149" s="11"/>
      <c r="BS149" s="11"/>
      <c r="BT149" s="10"/>
      <c r="BU149" s="10"/>
      <c r="BV149" s="11"/>
      <c r="BW149" s="10"/>
      <c r="BX149" s="10"/>
      <c r="BY149" s="11"/>
      <c r="BZ149" s="10"/>
      <c r="CA149" s="10"/>
      <c r="CB149" s="11"/>
      <c r="CC149" s="11"/>
      <c r="CD149" s="11"/>
      <c r="CE149" s="10"/>
      <c r="CF149" s="10"/>
      <c r="CG149" s="11"/>
      <c r="CH149" s="10"/>
      <c r="CI149" s="10"/>
      <c r="CJ149" s="11"/>
      <c r="CK149" s="10"/>
      <c r="CL149" s="10"/>
      <c r="CM149" s="11"/>
      <c r="CN149" s="12"/>
      <c r="CO149" s="12"/>
      <c r="CP149" s="12"/>
      <c r="CQ149" s="12"/>
      <c r="CR149" s="12"/>
      <c r="CS149" s="13"/>
      <c r="CT149" s="11"/>
      <c r="CU149" s="11"/>
      <c r="CV149" s="11"/>
      <c r="CW149" s="10"/>
      <c r="CX149" s="10"/>
      <c r="CY149" s="11"/>
      <c r="CZ149" s="10"/>
      <c r="DA149" s="10"/>
      <c r="DB149" s="11"/>
      <c r="DC149" s="10"/>
      <c r="DD149" s="10"/>
      <c r="DE149" s="11"/>
      <c r="DF149" s="14"/>
      <c r="DG149" s="14"/>
      <c r="DH149" s="15"/>
      <c r="DI149" s="15"/>
      <c r="DJ149" s="14"/>
      <c r="DK149" s="15"/>
      <c r="DL149" s="15"/>
      <c r="DM149" s="14"/>
      <c r="DN149" s="15"/>
      <c r="DO149" s="15"/>
      <c r="DP149" s="14"/>
      <c r="DQ149" s="14"/>
      <c r="DR149" s="14"/>
      <c r="DS149" s="15"/>
      <c r="DT149" s="15"/>
      <c r="DU149" s="14"/>
      <c r="DV149" s="15"/>
      <c r="DW149" s="15"/>
      <c r="DX149" s="14"/>
      <c r="DY149" s="15"/>
      <c r="DZ149" s="15"/>
      <c r="EA149" s="14"/>
      <c r="EB149" s="14"/>
      <c r="EC149" s="14"/>
      <c r="ED149" s="15"/>
      <c r="EE149" s="15"/>
      <c r="EF149" s="14"/>
      <c r="EG149" s="15"/>
      <c r="EH149" s="15"/>
      <c r="EI149" s="14"/>
      <c r="EJ149" s="15"/>
      <c r="EK149" s="15"/>
      <c r="EL149" s="14"/>
      <c r="EM149" s="23"/>
      <c r="EN149" s="23"/>
      <c r="EO149" s="23"/>
      <c r="EP149" s="23"/>
      <c r="EQ149" s="23"/>
      <c r="ER149" s="17"/>
      <c r="ES149" s="14"/>
      <c r="ET149" s="14"/>
      <c r="EU149" s="14"/>
      <c r="EV149" s="15"/>
      <c r="EW149" s="15"/>
      <c r="EX149" s="14"/>
      <c r="EY149" s="15"/>
      <c r="EZ149" s="15"/>
      <c r="FA149" s="14"/>
      <c r="FB149" s="15"/>
      <c r="FC149" s="15"/>
      <c r="FD149" s="14"/>
      <c r="FE149" s="14"/>
      <c r="FF149" s="14"/>
      <c r="FG149" s="15"/>
      <c r="FH149" s="15"/>
      <c r="FI149" s="14"/>
      <c r="FJ149" s="15"/>
      <c r="FK149" s="15"/>
      <c r="FL149" s="14"/>
      <c r="FM149" s="15"/>
      <c r="FN149" s="15"/>
      <c r="FO149" s="14"/>
      <c r="FP149" s="14"/>
      <c r="FQ149" s="14"/>
      <c r="FR149" s="15"/>
      <c r="FS149" s="15"/>
      <c r="FT149" s="14"/>
      <c r="FU149" s="15"/>
      <c r="FV149" s="15"/>
      <c r="FW149" s="14"/>
      <c r="FX149" s="15"/>
      <c r="FY149" s="15"/>
      <c r="FZ149" s="14"/>
      <c r="GA149" s="14"/>
      <c r="GB149" s="14"/>
      <c r="GC149" s="15"/>
      <c r="GD149" s="15"/>
      <c r="GE149" s="14"/>
      <c r="GF149" s="15"/>
      <c r="GG149" s="15"/>
      <c r="GH149" s="14"/>
      <c r="GI149" s="15"/>
      <c r="GJ149" s="15"/>
      <c r="GK149" s="14"/>
      <c r="GL149" s="23"/>
      <c r="GM149" s="23"/>
      <c r="GN149" s="23"/>
      <c r="GO149" s="23"/>
      <c r="GP149" s="23"/>
      <c r="GQ149" s="17"/>
      <c r="GR149" s="14"/>
      <c r="GS149" s="14"/>
      <c r="GT149" s="14"/>
      <c r="GU149" s="15"/>
      <c r="GV149" s="15"/>
      <c r="GW149" s="14"/>
      <c r="GX149" s="15"/>
      <c r="GY149" s="15"/>
      <c r="GZ149" s="14"/>
      <c r="HA149" s="15"/>
      <c r="HB149" s="15"/>
      <c r="HC149" s="14"/>
      <c r="HD149" s="14"/>
      <c r="HE149" s="14"/>
      <c r="HF149" s="15"/>
      <c r="HG149" s="15"/>
      <c r="HH149" s="14"/>
      <c r="HI149" s="15"/>
      <c r="HJ149" s="15"/>
      <c r="HK149" s="14"/>
      <c r="HL149" s="15"/>
      <c r="HM149" s="15"/>
      <c r="HN149" s="14"/>
      <c r="HO149" s="14"/>
      <c r="HP149" s="14"/>
      <c r="HQ149" s="15"/>
      <c r="HR149" s="15"/>
      <c r="HS149" s="14"/>
      <c r="HT149" s="15"/>
      <c r="HU149" s="15"/>
      <c r="HV149" s="14"/>
      <c r="HW149" s="15"/>
      <c r="HX149" s="15"/>
      <c r="HY149" s="14"/>
      <c r="HZ149" s="14"/>
      <c r="IA149" s="14"/>
      <c r="IB149" s="15"/>
      <c r="IC149" s="15"/>
      <c r="ID149" s="14"/>
      <c r="IE149" s="15"/>
      <c r="IF149" s="15"/>
      <c r="IG149" s="14"/>
      <c r="IH149" s="15"/>
      <c r="II149" s="15"/>
      <c r="IJ149" s="14"/>
      <c r="IK149" s="23"/>
      <c r="IL149" s="23"/>
      <c r="IM149" s="23"/>
      <c r="IN149" s="23"/>
    </row>
    <row r="150" spans="1:248" s="20" customFormat="1" ht="73.5" customHeight="1">
      <c r="A150" s="364"/>
      <c r="B150" s="364"/>
      <c r="C150" s="362"/>
      <c r="D150" s="244" t="s">
        <v>19</v>
      </c>
      <c r="E150" s="252">
        <f t="shared" si="139"/>
        <v>0</v>
      </c>
      <c r="F150" s="252">
        <f t="shared" si="139"/>
        <v>0</v>
      </c>
      <c r="G150" s="59" t="e">
        <f t="shared" ref="G150:G151" si="152">F150/E150*100</f>
        <v>#DIV/0!</v>
      </c>
      <c r="H150" s="231"/>
      <c r="I150" s="231">
        <f t="shared" si="140"/>
        <v>0</v>
      </c>
      <c r="J150" s="231">
        <f t="shared" si="140"/>
        <v>0</v>
      </c>
      <c r="K150" s="226"/>
      <c r="L150" s="231">
        <f t="shared" si="141"/>
        <v>0</v>
      </c>
      <c r="M150" s="231">
        <f t="shared" si="141"/>
        <v>0</v>
      </c>
      <c r="N150" s="226"/>
      <c r="O150" s="231">
        <f t="shared" si="142"/>
        <v>0</v>
      </c>
      <c r="P150" s="231">
        <f t="shared" si="142"/>
        <v>0</v>
      </c>
      <c r="Q150" s="226" t="e">
        <f t="shared" ref="Q150:Q151" si="153">P150/O150*100</f>
        <v>#DIV/0!</v>
      </c>
      <c r="R150" s="231">
        <f t="shared" si="143"/>
        <v>0</v>
      </c>
      <c r="S150" s="231">
        <f t="shared" si="143"/>
        <v>0</v>
      </c>
      <c r="T150" s="226"/>
      <c r="U150" s="231">
        <f t="shared" si="144"/>
        <v>0</v>
      </c>
      <c r="V150" s="231">
        <f t="shared" si="144"/>
        <v>0</v>
      </c>
      <c r="W150" s="226"/>
      <c r="X150" s="231">
        <f t="shared" si="145"/>
        <v>0</v>
      </c>
      <c r="Y150" s="231">
        <f t="shared" si="145"/>
        <v>0</v>
      </c>
      <c r="Z150" s="226"/>
      <c r="AA150" s="231">
        <f t="shared" si="146"/>
        <v>0</v>
      </c>
      <c r="AB150" s="231">
        <f t="shared" si="146"/>
        <v>0</v>
      </c>
      <c r="AC150" s="226"/>
      <c r="AD150" s="231">
        <f t="shared" si="147"/>
        <v>0</v>
      </c>
      <c r="AE150" s="231">
        <f t="shared" si="147"/>
        <v>0</v>
      </c>
      <c r="AF150" s="226"/>
      <c r="AG150" s="231">
        <f t="shared" si="148"/>
        <v>0</v>
      </c>
      <c r="AH150" s="231">
        <f t="shared" si="148"/>
        <v>0</v>
      </c>
      <c r="AI150" s="226"/>
      <c r="AJ150" s="231">
        <f t="shared" si="149"/>
        <v>0</v>
      </c>
      <c r="AK150" s="231">
        <f t="shared" si="149"/>
        <v>0</v>
      </c>
      <c r="AL150" s="226"/>
      <c r="AM150" s="231">
        <f t="shared" si="150"/>
        <v>0</v>
      </c>
      <c r="AN150" s="231">
        <f t="shared" si="150"/>
        <v>0</v>
      </c>
      <c r="AO150" s="226"/>
      <c r="AP150" s="231">
        <f t="shared" si="151"/>
        <v>0</v>
      </c>
      <c r="AQ150" s="231">
        <f t="shared" si="151"/>
        <v>0</v>
      </c>
      <c r="AR150" s="226"/>
      <c r="AS150" s="79"/>
      <c r="AT150" s="79"/>
      <c r="AU150" s="79"/>
      <c r="AV150" s="14"/>
      <c r="AW150" s="14"/>
      <c r="AX150" s="15"/>
      <c r="AY150" s="15"/>
      <c r="AZ150" s="14"/>
      <c r="BA150" s="15"/>
      <c r="BB150" s="15"/>
      <c r="BC150" s="14"/>
      <c r="BD150" s="15"/>
      <c r="BE150" s="15"/>
      <c r="BF150" s="14"/>
      <c r="BG150" s="14"/>
      <c r="BH150" s="14"/>
      <c r="BI150" s="15"/>
      <c r="BJ150" s="15"/>
      <c r="BK150" s="14"/>
      <c r="BL150" s="15"/>
      <c r="BM150" s="15"/>
      <c r="BN150" s="14"/>
      <c r="BO150" s="15"/>
      <c r="BP150" s="15"/>
      <c r="BQ150" s="14"/>
      <c r="BR150" s="14"/>
      <c r="BS150" s="14"/>
      <c r="BT150" s="15"/>
      <c r="BU150" s="15"/>
      <c r="BV150" s="14"/>
      <c r="BW150" s="15"/>
      <c r="BX150" s="15"/>
      <c r="BY150" s="14"/>
      <c r="BZ150" s="15"/>
      <c r="CA150" s="15"/>
      <c r="CB150" s="14"/>
      <c r="CC150" s="14"/>
      <c r="CD150" s="14"/>
      <c r="CE150" s="15"/>
      <c r="CF150" s="15"/>
      <c r="CG150" s="14"/>
      <c r="CH150" s="15"/>
      <c r="CI150" s="15"/>
      <c r="CJ150" s="14"/>
      <c r="CK150" s="15"/>
      <c r="CL150" s="15"/>
      <c r="CM150" s="14"/>
      <c r="CN150" s="23"/>
      <c r="CO150" s="23"/>
      <c r="CP150" s="23"/>
      <c r="CQ150" s="23"/>
      <c r="CR150" s="23"/>
      <c r="CS150" s="17"/>
      <c r="CT150" s="14"/>
      <c r="CU150" s="14"/>
      <c r="CV150" s="14"/>
      <c r="CW150" s="15"/>
      <c r="CX150" s="15"/>
      <c r="CY150" s="14"/>
      <c r="CZ150" s="15"/>
      <c r="DA150" s="15"/>
      <c r="DB150" s="14"/>
      <c r="DC150" s="15"/>
      <c r="DD150" s="15"/>
      <c r="DE150" s="14"/>
      <c r="DF150" s="14"/>
      <c r="DG150" s="14"/>
      <c r="DH150" s="15"/>
      <c r="DI150" s="15"/>
      <c r="DJ150" s="14"/>
      <c r="DK150" s="15"/>
      <c r="DL150" s="15"/>
      <c r="DM150" s="14"/>
      <c r="DN150" s="15"/>
      <c r="DO150" s="15"/>
      <c r="DP150" s="14"/>
      <c r="DQ150" s="14"/>
      <c r="DR150" s="14"/>
      <c r="DS150" s="15"/>
      <c r="DT150" s="15"/>
      <c r="DU150" s="14"/>
      <c r="DV150" s="15"/>
      <c r="DW150" s="15"/>
      <c r="DX150" s="14"/>
      <c r="DY150" s="15"/>
      <c r="DZ150" s="15"/>
      <c r="EA150" s="14"/>
      <c r="EB150" s="14"/>
      <c r="EC150" s="14"/>
      <c r="ED150" s="15"/>
      <c r="EE150" s="15"/>
      <c r="EF150" s="14"/>
      <c r="EG150" s="15"/>
      <c r="EH150" s="15"/>
      <c r="EI150" s="14"/>
      <c r="EJ150" s="15"/>
      <c r="EK150" s="15"/>
      <c r="EL150" s="14"/>
      <c r="EM150" s="23"/>
      <c r="EN150" s="23"/>
      <c r="EO150" s="23"/>
      <c r="EP150" s="23"/>
      <c r="EQ150" s="23"/>
      <c r="ER150" s="17"/>
      <c r="ES150" s="14"/>
      <c r="ET150" s="14"/>
      <c r="EU150" s="14"/>
      <c r="EV150" s="15"/>
      <c r="EW150" s="15"/>
      <c r="EX150" s="14"/>
      <c r="EY150" s="15"/>
      <c r="EZ150" s="15"/>
      <c r="FA150" s="14"/>
      <c r="FB150" s="15"/>
      <c r="FC150" s="15"/>
      <c r="FD150" s="14"/>
      <c r="FE150" s="14"/>
      <c r="FF150" s="14"/>
      <c r="FG150" s="15"/>
      <c r="FH150" s="15"/>
      <c r="FI150" s="14"/>
      <c r="FJ150" s="15"/>
      <c r="FK150" s="15"/>
      <c r="FL150" s="14"/>
      <c r="FM150" s="15"/>
      <c r="FN150" s="15"/>
      <c r="FO150" s="14"/>
      <c r="FP150" s="14"/>
      <c r="FQ150" s="14"/>
      <c r="FR150" s="15"/>
      <c r="FS150" s="15"/>
      <c r="FT150" s="14"/>
      <c r="FU150" s="15"/>
      <c r="FV150" s="15"/>
      <c r="FW150" s="14"/>
      <c r="FX150" s="15"/>
      <c r="FY150" s="15"/>
      <c r="FZ150" s="14"/>
      <c r="GA150" s="14"/>
      <c r="GB150" s="14"/>
      <c r="GC150" s="15"/>
      <c r="GD150" s="15"/>
      <c r="GE150" s="14"/>
      <c r="GF150" s="15"/>
      <c r="GG150" s="15"/>
      <c r="GH150" s="14"/>
      <c r="GI150" s="15"/>
      <c r="GJ150" s="15"/>
      <c r="GK150" s="14"/>
      <c r="GL150" s="23"/>
      <c r="GM150" s="23"/>
      <c r="GN150" s="23"/>
      <c r="GO150" s="23"/>
      <c r="GP150" s="23"/>
      <c r="GQ150" s="17"/>
      <c r="GR150" s="14"/>
      <c r="GS150" s="14"/>
      <c r="GT150" s="14"/>
      <c r="GU150" s="15"/>
      <c r="GV150" s="15"/>
      <c r="GW150" s="14"/>
      <c r="GX150" s="15"/>
      <c r="GY150" s="15"/>
      <c r="GZ150" s="14"/>
      <c r="HA150" s="15"/>
      <c r="HB150" s="15"/>
      <c r="HC150" s="14"/>
      <c r="HD150" s="14"/>
      <c r="HE150" s="14"/>
      <c r="HF150" s="15"/>
      <c r="HG150" s="15"/>
      <c r="HH150" s="14"/>
      <c r="HI150" s="15"/>
      <c r="HJ150" s="15"/>
      <c r="HK150" s="14"/>
      <c r="HL150" s="15"/>
      <c r="HM150" s="15"/>
      <c r="HN150" s="14"/>
      <c r="HO150" s="14"/>
      <c r="HP150" s="14"/>
      <c r="HQ150" s="15"/>
      <c r="HR150" s="15"/>
      <c r="HS150" s="14"/>
      <c r="HT150" s="15"/>
      <c r="HU150" s="15"/>
      <c r="HV150" s="14"/>
      <c r="HW150" s="15"/>
      <c r="HX150" s="15"/>
      <c r="HY150" s="14"/>
      <c r="HZ150" s="14"/>
      <c r="IA150" s="14"/>
      <c r="IB150" s="15"/>
      <c r="IC150" s="15"/>
      <c r="ID150" s="14"/>
      <c r="IE150" s="15"/>
      <c r="IF150" s="15"/>
      <c r="IG150" s="14"/>
      <c r="IH150" s="15"/>
      <c r="II150" s="15"/>
      <c r="IJ150" s="14"/>
      <c r="IK150" s="23"/>
      <c r="IL150" s="23"/>
      <c r="IM150" s="23"/>
      <c r="IN150" s="23"/>
    </row>
    <row r="151" spans="1:248" s="20" customFormat="1" ht="60.75" customHeight="1">
      <c r="A151" s="364"/>
      <c r="B151" s="364"/>
      <c r="C151" s="362"/>
      <c r="D151" s="244" t="s">
        <v>28</v>
      </c>
      <c r="E151" s="252">
        <f t="shared" si="139"/>
        <v>16362.1</v>
      </c>
      <c r="F151" s="252">
        <f t="shared" si="139"/>
        <v>7500</v>
      </c>
      <c r="G151" s="59">
        <f t="shared" si="152"/>
        <v>45.837636978138505</v>
      </c>
      <c r="H151" s="231"/>
      <c r="I151" s="231">
        <f t="shared" si="140"/>
        <v>0</v>
      </c>
      <c r="J151" s="231">
        <f t="shared" si="140"/>
        <v>0</v>
      </c>
      <c r="K151" s="226"/>
      <c r="L151" s="231">
        <f t="shared" si="141"/>
        <v>0</v>
      </c>
      <c r="M151" s="231">
        <f t="shared" si="141"/>
        <v>0</v>
      </c>
      <c r="N151" s="226"/>
      <c r="O151" s="231">
        <f t="shared" si="142"/>
        <v>2000</v>
      </c>
      <c r="P151" s="231">
        <f t="shared" si="142"/>
        <v>2000</v>
      </c>
      <c r="Q151" s="226">
        <f t="shared" si="153"/>
        <v>100</v>
      </c>
      <c r="R151" s="231">
        <f t="shared" si="143"/>
        <v>0</v>
      </c>
      <c r="S151" s="231">
        <f t="shared" si="143"/>
        <v>0</v>
      </c>
      <c r="T151" s="226"/>
      <c r="U151" s="231">
        <f t="shared" si="144"/>
        <v>0</v>
      </c>
      <c r="V151" s="231">
        <f t="shared" si="144"/>
        <v>0</v>
      </c>
      <c r="W151" s="226"/>
      <c r="X151" s="231">
        <f t="shared" si="145"/>
        <v>5500</v>
      </c>
      <c r="Y151" s="231">
        <f t="shared" si="145"/>
        <v>5500</v>
      </c>
      <c r="Z151" s="226"/>
      <c r="AA151" s="231">
        <f t="shared" si="146"/>
        <v>0</v>
      </c>
      <c r="AB151" s="231">
        <f t="shared" si="146"/>
        <v>0</v>
      </c>
      <c r="AC151" s="226"/>
      <c r="AD151" s="231">
        <f t="shared" si="147"/>
        <v>4000</v>
      </c>
      <c r="AE151" s="231">
        <f t="shared" si="147"/>
        <v>0</v>
      </c>
      <c r="AF151" s="226"/>
      <c r="AG151" s="231">
        <f t="shared" si="148"/>
        <v>0</v>
      </c>
      <c r="AH151" s="231">
        <f t="shared" si="148"/>
        <v>0</v>
      </c>
      <c r="AI151" s="226"/>
      <c r="AJ151" s="231">
        <f t="shared" si="149"/>
        <v>0</v>
      </c>
      <c r="AK151" s="231">
        <f t="shared" si="149"/>
        <v>0</v>
      </c>
      <c r="AL151" s="226"/>
      <c r="AM151" s="231">
        <f t="shared" si="150"/>
        <v>4862.1000000000004</v>
      </c>
      <c r="AN151" s="231">
        <f t="shared" si="150"/>
        <v>0</v>
      </c>
      <c r="AO151" s="226"/>
      <c r="AP151" s="231">
        <f t="shared" si="151"/>
        <v>0</v>
      </c>
      <c r="AQ151" s="231">
        <f t="shared" si="151"/>
        <v>0</v>
      </c>
      <c r="AR151" s="226"/>
      <c r="AS151" s="79"/>
      <c r="AT151" s="79"/>
      <c r="AU151" s="79"/>
    </row>
    <row r="152" spans="1:248" ht="104.25" customHeight="1">
      <c r="A152" s="375" t="s">
        <v>113</v>
      </c>
      <c r="B152" s="374" t="s">
        <v>67</v>
      </c>
      <c r="C152" s="328" t="s">
        <v>96</v>
      </c>
      <c r="D152" s="80" t="s">
        <v>17</v>
      </c>
      <c r="E152" s="202">
        <f t="shared" ref="E152:F154" si="154">I152+L152+O152+R152+U152+X152+AA152+AD152+AG152+AJ152+AM152+AP152</f>
        <v>16362.1</v>
      </c>
      <c r="F152" s="202">
        <f t="shared" si="154"/>
        <v>7500</v>
      </c>
      <c r="G152" s="82">
        <f>F152/E152*100</f>
        <v>45.837636978138505</v>
      </c>
      <c r="H152" s="81"/>
      <c r="I152" s="203">
        <f>I153+I154</f>
        <v>0</v>
      </c>
      <c r="J152" s="203">
        <f>J153+J154</f>
        <v>0</v>
      </c>
      <c r="K152" s="202" t="e">
        <f>J152/I152*100</f>
        <v>#DIV/0!</v>
      </c>
      <c r="L152" s="203">
        <f>L153+L154</f>
        <v>0</v>
      </c>
      <c r="M152" s="203">
        <f>M153+M154</f>
        <v>0</v>
      </c>
      <c r="N152" s="202" t="e">
        <f>M152/L152*100</f>
        <v>#DIV/0!</v>
      </c>
      <c r="O152" s="203">
        <f>O153+O154</f>
        <v>2000</v>
      </c>
      <c r="P152" s="203">
        <f>P153+P154</f>
        <v>2000</v>
      </c>
      <c r="Q152" s="202">
        <f>P152/O152*100</f>
        <v>100</v>
      </c>
      <c r="R152" s="203">
        <f>R153+R154</f>
        <v>0</v>
      </c>
      <c r="S152" s="203">
        <f>S153+S154</f>
        <v>0</v>
      </c>
      <c r="T152" s="202" t="e">
        <f>S152/R152*100</f>
        <v>#DIV/0!</v>
      </c>
      <c r="U152" s="203">
        <f>U153+U154</f>
        <v>0</v>
      </c>
      <c r="V152" s="203">
        <f>V153+V154</f>
        <v>0</v>
      </c>
      <c r="W152" s="202" t="e">
        <f>V152/U152*100</f>
        <v>#DIV/0!</v>
      </c>
      <c r="X152" s="203">
        <f>X153+X154</f>
        <v>5500</v>
      </c>
      <c r="Y152" s="203">
        <f>Y153+Y154</f>
        <v>5500</v>
      </c>
      <c r="Z152" s="202">
        <f>Y152/X152*100</f>
        <v>100</v>
      </c>
      <c r="AA152" s="203">
        <f>AA153+AA154</f>
        <v>0</v>
      </c>
      <c r="AB152" s="203">
        <f>AB153+AB154</f>
        <v>0</v>
      </c>
      <c r="AC152" s="202" t="e">
        <f>AB152/AA152*100</f>
        <v>#DIV/0!</v>
      </c>
      <c r="AD152" s="203">
        <f>AD153+AD154</f>
        <v>4000</v>
      </c>
      <c r="AE152" s="203">
        <f>AE153+AE154</f>
        <v>0</v>
      </c>
      <c r="AF152" s="202">
        <f>AE152/AD152*100</f>
        <v>0</v>
      </c>
      <c r="AG152" s="203">
        <f>AG153+AG154</f>
        <v>0</v>
      </c>
      <c r="AH152" s="203">
        <f>AH153+AH154</f>
        <v>0</v>
      </c>
      <c r="AI152" s="202" t="e">
        <f>AH152/AG152*100</f>
        <v>#DIV/0!</v>
      </c>
      <c r="AJ152" s="203">
        <f>AJ153+AJ154</f>
        <v>0</v>
      </c>
      <c r="AK152" s="203">
        <f>AK153+AK154</f>
        <v>0</v>
      </c>
      <c r="AL152" s="202" t="e">
        <f>AK152/AJ152*100</f>
        <v>#DIV/0!</v>
      </c>
      <c r="AM152" s="203">
        <f>AM153+AM154</f>
        <v>4862.1000000000004</v>
      </c>
      <c r="AN152" s="203">
        <f>AN153+AN154</f>
        <v>0</v>
      </c>
      <c r="AO152" s="202">
        <f>AN152/AM152*100</f>
        <v>0</v>
      </c>
      <c r="AP152" s="203">
        <f>AP153+AP154</f>
        <v>0</v>
      </c>
      <c r="AQ152" s="203">
        <f>AQ153+AQ154</f>
        <v>0</v>
      </c>
      <c r="AR152" s="202" t="e">
        <f>AQ152/AP152*100</f>
        <v>#DIV/0!</v>
      </c>
      <c r="AS152" s="83"/>
      <c r="AT152" s="83"/>
      <c r="AU152" s="83"/>
      <c r="AV152" s="305"/>
    </row>
    <row r="153" spans="1:248" ht="123.75" customHeight="1">
      <c r="A153" s="375"/>
      <c r="B153" s="374"/>
      <c r="C153" s="329"/>
      <c r="D153" s="63" t="s">
        <v>19</v>
      </c>
      <c r="E153" s="204">
        <f t="shared" si="154"/>
        <v>0</v>
      </c>
      <c r="F153" s="204">
        <f t="shared" si="154"/>
        <v>0</v>
      </c>
      <c r="G153" s="85" t="e">
        <f t="shared" ref="G153:G154" si="155">F153/E153*100</f>
        <v>#DIV/0!</v>
      </c>
      <c r="H153" s="84"/>
      <c r="I153" s="86"/>
      <c r="J153" s="86"/>
      <c r="K153" s="65"/>
      <c r="L153" s="87"/>
      <c r="M153" s="87"/>
      <c r="N153" s="67"/>
      <c r="O153" s="86"/>
      <c r="P153" s="86"/>
      <c r="Q153" s="205" t="e">
        <f t="shared" ref="Q153:Q154" si="156">P153/O153*100</f>
        <v>#DIV/0!</v>
      </c>
      <c r="R153" s="87"/>
      <c r="S153" s="87"/>
      <c r="T153" s="67"/>
      <c r="U153" s="86"/>
      <c r="V153" s="86"/>
      <c r="W153" s="65"/>
      <c r="X153" s="87"/>
      <c r="Y153" s="87"/>
      <c r="Z153" s="67"/>
      <c r="AA153" s="86"/>
      <c r="AB153" s="86"/>
      <c r="AC153" s="65"/>
      <c r="AD153" s="87"/>
      <c r="AE153" s="87"/>
      <c r="AF153" s="67"/>
      <c r="AG153" s="86"/>
      <c r="AH153" s="86"/>
      <c r="AI153" s="65"/>
      <c r="AJ153" s="93"/>
      <c r="AK153" s="87"/>
      <c r="AL153" s="67"/>
      <c r="AM153" s="86"/>
      <c r="AN153" s="86"/>
      <c r="AO153" s="65"/>
      <c r="AP153" s="87"/>
      <c r="AQ153" s="87"/>
      <c r="AR153" s="67"/>
      <c r="AS153" s="55"/>
      <c r="AT153" s="55"/>
      <c r="AU153" s="55"/>
      <c r="AV153" s="305"/>
    </row>
    <row r="154" spans="1:248" ht="125.25" customHeight="1">
      <c r="A154" s="375"/>
      <c r="B154" s="374"/>
      <c r="C154" s="329"/>
      <c r="D154" s="63" t="s">
        <v>28</v>
      </c>
      <c r="E154" s="204">
        <f t="shared" si="154"/>
        <v>16362.1</v>
      </c>
      <c r="F154" s="204">
        <f t="shared" si="154"/>
        <v>7500</v>
      </c>
      <c r="G154" s="85">
        <f t="shared" si="155"/>
        <v>45.837636978138505</v>
      </c>
      <c r="H154" s="84"/>
      <c r="I154" s="86"/>
      <c r="J154" s="86"/>
      <c r="K154" s="65"/>
      <c r="L154" s="87"/>
      <c r="M154" s="87"/>
      <c r="N154" s="67"/>
      <c r="O154" s="86">
        <v>2000</v>
      </c>
      <c r="P154" s="86">
        <v>2000</v>
      </c>
      <c r="Q154" s="205">
        <f t="shared" si="156"/>
        <v>100</v>
      </c>
      <c r="R154" s="87"/>
      <c r="S154" s="87"/>
      <c r="T154" s="67"/>
      <c r="U154" s="86"/>
      <c r="V154" s="86"/>
      <c r="W154" s="65"/>
      <c r="X154" s="87">
        <v>5500</v>
      </c>
      <c r="Y154" s="87">
        <v>5500</v>
      </c>
      <c r="Z154" s="67"/>
      <c r="AA154" s="86"/>
      <c r="AB154" s="86"/>
      <c r="AC154" s="65"/>
      <c r="AD154" s="87">
        <v>4000</v>
      </c>
      <c r="AE154" s="87"/>
      <c r="AF154" s="67"/>
      <c r="AG154" s="86"/>
      <c r="AH154" s="86"/>
      <c r="AI154" s="65"/>
      <c r="AJ154" s="87"/>
      <c r="AK154" s="87"/>
      <c r="AL154" s="67"/>
      <c r="AM154" s="86">
        <v>4862.1000000000004</v>
      </c>
      <c r="AN154" s="86"/>
      <c r="AO154" s="65"/>
      <c r="AP154" s="87"/>
      <c r="AQ154" s="87"/>
      <c r="AR154" s="67"/>
      <c r="AS154" s="55"/>
      <c r="AT154" s="55"/>
      <c r="AU154" s="55"/>
      <c r="AV154" s="309"/>
    </row>
    <row r="155" spans="1:248" ht="49.5" hidden="1" customHeight="1">
      <c r="A155" s="375" t="s">
        <v>154</v>
      </c>
      <c r="B155" s="374" t="s">
        <v>82</v>
      </c>
      <c r="C155" s="374" t="s">
        <v>96</v>
      </c>
      <c r="D155" s="80" t="s">
        <v>17</v>
      </c>
      <c r="E155" s="202"/>
      <c r="F155" s="202"/>
      <c r="G155" s="82"/>
      <c r="H155" s="81"/>
      <c r="I155" s="203"/>
      <c r="J155" s="203"/>
      <c r="K155" s="202"/>
      <c r="L155" s="203"/>
      <c r="M155" s="203"/>
      <c r="N155" s="202"/>
      <c r="O155" s="203"/>
      <c r="P155" s="203"/>
      <c r="Q155" s="202"/>
      <c r="R155" s="203"/>
      <c r="S155" s="203"/>
      <c r="T155" s="202"/>
      <c r="U155" s="203"/>
      <c r="V155" s="203"/>
      <c r="W155" s="202"/>
      <c r="X155" s="203"/>
      <c r="Y155" s="203"/>
      <c r="Z155" s="202"/>
      <c r="AA155" s="203"/>
      <c r="AB155" s="203"/>
      <c r="AC155" s="202"/>
      <c r="AD155" s="203"/>
      <c r="AE155" s="203"/>
      <c r="AF155" s="202"/>
      <c r="AG155" s="203"/>
      <c r="AH155" s="203"/>
      <c r="AI155" s="202"/>
      <c r="AJ155" s="203"/>
      <c r="AK155" s="203"/>
      <c r="AL155" s="202"/>
      <c r="AM155" s="203"/>
      <c r="AN155" s="203"/>
      <c r="AO155" s="202"/>
      <c r="AP155" s="203"/>
      <c r="AQ155" s="203"/>
      <c r="AR155" s="202"/>
      <c r="AS155" s="55"/>
      <c r="AT155" s="55"/>
      <c r="AU155" s="55"/>
    </row>
    <row r="156" spans="1:248" ht="69.75" hidden="1" customHeight="1">
      <c r="A156" s="375"/>
      <c r="B156" s="374"/>
      <c r="C156" s="374"/>
      <c r="D156" s="63" t="s">
        <v>19</v>
      </c>
      <c r="E156" s="204"/>
      <c r="F156" s="204"/>
      <c r="G156" s="85"/>
      <c r="H156" s="84"/>
      <c r="I156" s="86"/>
      <c r="J156" s="86"/>
      <c r="K156" s="65"/>
      <c r="L156" s="87"/>
      <c r="M156" s="87"/>
      <c r="N156" s="67"/>
      <c r="O156" s="86"/>
      <c r="P156" s="86"/>
      <c r="Q156" s="65"/>
      <c r="R156" s="87"/>
      <c r="S156" s="87"/>
      <c r="T156" s="67"/>
      <c r="U156" s="86"/>
      <c r="V156" s="86"/>
      <c r="W156" s="65"/>
      <c r="X156" s="87"/>
      <c r="Y156" s="87"/>
      <c r="Z156" s="67"/>
      <c r="AA156" s="86"/>
      <c r="AB156" s="86"/>
      <c r="AC156" s="65"/>
      <c r="AD156" s="87"/>
      <c r="AE156" s="87"/>
      <c r="AF156" s="67"/>
      <c r="AG156" s="86"/>
      <c r="AH156" s="86"/>
      <c r="AI156" s="65"/>
      <c r="AJ156" s="87"/>
      <c r="AK156" s="87"/>
      <c r="AL156" s="67"/>
      <c r="AM156" s="86"/>
      <c r="AN156" s="86"/>
      <c r="AO156" s="65"/>
      <c r="AP156" s="87"/>
      <c r="AQ156" s="87"/>
      <c r="AR156" s="67"/>
      <c r="AS156" s="55"/>
      <c r="AT156" s="55"/>
      <c r="AU156" s="55"/>
    </row>
    <row r="157" spans="1:248" ht="64.8" hidden="1">
      <c r="A157" s="375"/>
      <c r="B157" s="374"/>
      <c r="C157" s="374"/>
      <c r="D157" s="63" t="s">
        <v>28</v>
      </c>
      <c r="E157" s="204"/>
      <c r="F157" s="204"/>
      <c r="G157" s="85"/>
      <c r="H157" s="84"/>
      <c r="I157" s="86"/>
      <c r="J157" s="86"/>
      <c r="K157" s="65"/>
      <c r="L157" s="87"/>
      <c r="M157" s="87"/>
      <c r="N157" s="67"/>
      <c r="O157" s="86"/>
      <c r="P157" s="86"/>
      <c r="Q157" s="65"/>
      <c r="R157" s="87"/>
      <c r="S157" s="87"/>
      <c r="T157" s="67"/>
      <c r="U157" s="86"/>
      <c r="V157" s="86"/>
      <c r="W157" s="65"/>
      <c r="X157" s="87"/>
      <c r="Y157" s="87"/>
      <c r="Z157" s="67"/>
      <c r="AA157" s="86"/>
      <c r="AB157" s="86"/>
      <c r="AC157" s="65"/>
      <c r="AD157" s="87"/>
      <c r="AE157" s="87"/>
      <c r="AF157" s="67"/>
      <c r="AG157" s="86"/>
      <c r="AH157" s="86"/>
      <c r="AI157" s="65"/>
      <c r="AJ157" s="87"/>
      <c r="AK157" s="87"/>
      <c r="AL157" s="67"/>
      <c r="AM157" s="86"/>
      <c r="AN157" s="86"/>
      <c r="AO157" s="65"/>
      <c r="AP157" s="87"/>
      <c r="AQ157" s="87"/>
      <c r="AR157" s="67"/>
      <c r="AS157" s="55"/>
      <c r="AT157" s="55"/>
      <c r="AU157" s="55"/>
    </row>
    <row r="158" spans="1:248" ht="87" hidden="1" customHeight="1">
      <c r="A158" s="438"/>
      <c r="B158" s="438"/>
      <c r="C158" s="438"/>
      <c r="D158" s="63" t="s">
        <v>18</v>
      </c>
      <c r="E158" s="84"/>
      <c r="F158" s="204"/>
      <c r="G158" s="85"/>
      <c r="H158" s="84"/>
      <c r="I158" s="86"/>
      <c r="J158" s="86"/>
      <c r="K158" s="65"/>
      <c r="L158" s="87"/>
      <c r="M158" s="87"/>
      <c r="N158" s="67"/>
      <c r="O158" s="86"/>
      <c r="P158" s="86"/>
      <c r="Q158" s="65"/>
      <c r="R158" s="87"/>
      <c r="S158" s="87"/>
      <c r="T158" s="67"/>
      <c r="U158" s="86"/>
      <c r="V158" s="86"/>
      <c r="W158" s="65"/>
      <c r="X158" s="87"/>
      <c r="Y158" s="87"/>
      <c r="Z158" s="67"/>
      <c r="AA158" s="86"/>
      <c r="AB158" s="86"/>
      <c r="AC158" s="65"/>
      <c r="AD158" s="87"/>
      <c r="AE158" s="87"/>
      <c r="AF158" s="67"/>
      <c r="AG158" s="86"/>
      <c r="AH158" s="86"/>
      <c r="AI158" s="65"/>
      <c r="AJ158" s="87"/>
      <c r="AK158" s="87"/>
      <c r="AL158" s="67"/>
      <c r="AM158" s="86"/>
      <c r="AN158" s="86"/>
      <c r="AO158" s="65"/>
      <c r="AP158" s="87"/>
      <c r="AQ158" s="87"/>
      <c r="AR158" s="67"/>
      <c r="AS158" s="55"/>
      <c r="AT158" s="55"/>
      <c r="AU158" s="55"/>
    </row>
    <row r="159" spans="1:248" s="20" customFormat="1" ht="63.75" hidden="1" customHeight="1">
      <c r="A159" s="372" t="s">
        <v>155</v>
      </c>
      <c r="B159" s="372" t="s">
        <v>156</v>
      </c>
      <c r="C159" s="328" t="s">
        <v>96</v>
      </c>
      <c r="D159" s="80" t="s">
        <v>17</v>
      </c>
      <c r="E159" s="182"/>
      <c r="F159" s="181"/>
      <c r="G159" s="82"/>
      <c r="H159" s="182"/>
      <c r="I159" s="182"/>
      <c r="J159" s="182"/>
      <c r="K159" s="82"/>
      <c r="L159" s="182"/>
      <c r="M159" s="182"/>
      <c r="N159" s="82"/>
      <c r="O159" s="182"/>
      <c r="P159" s="182"/>
      <c r="Q159" s="82"/>
      <c r="R159" s="182"/>
      <c r="S159" s="182"/>
      <c r="T159" s="82"/>
      <c r="U159" s="182"/>
      <c r="V159" s="182"/>
      <c r="W159" s="82"/>
      <c r="X159" s="182"/>
      <c r="Y159" s="182"/>
      <c r="Z159" s="82"/>
      <c r="AA159" s="182"/>
      <c r="AB159" s="182"/>
      <c r="AC159" s="82"/>
      <c r="AD159" s="182"/>
      <c r="AE159" s="182"/>
      <c r="AF159" s="82"/>
      <c r="AG159" s="182"/>
      <c r="AH159" s="182"/>
      <c r="AI159" s="82"/>
      <c r="AJ159" s="182"/>
      <c r="AK159" s="182"/>
      <c r="AL159" s="82"/>
      <c r="AM159" s="182"/>
      <c r="AN159" s="182"/>
      <c r="AO159" s="82"/>
      <c r="AP159" s="182"/>
      <c r="AQ159" s="182"/>
      <c r="AR159" s="82"/>
      <c r="AS159" s="79"/>
      <c r="AT159" s="79"/>
      <c r="AU159" s="79"/>
      <c r="AV159" s="11"/>
      <c r="AW159" s="11"/>
      <c r="AX159" s="10"/>
      <c r="AY159" s="10"/>
      <c r="AZ159" s="11"/>
      <c r="BA159" s="10"/>
      <c r="BB159" s="10"/>
      <c r="BC159" s="11"/>
      <c r="BD159" s="10"/>
      <c r="BE159" s="10"/>
      <c r="BF159" s="11"/>
      <c r="BG159" s="11"/>
      <c r="BH159" s="11"/>
      <c r="BI159" s="10"/>
      <c r="BJ159" s="10"/>
      <c r="BK159" s="11"/>
      <c r="BL159" s="10"/>
      <c r="BM159" s="10"/>
      <c r="BN159" s="11"/>
      <c r="BO159" s="10"/>
      <c r="BP159" s="10"/>
      <c r="BQ159" s="11"/>
      <c r="BR159" s="11"/>
      <c r="BS159" s="11"/>
      <c r="BT159" s="10"/>
      <c r="BU159" s="10"/>
      <c r="BV159" s="11"/>
      <c r="BW159" s="10"/>
      <c r="BX159" s="10"/>
      <c r="BY159" s="11"/>
      <c r="BZ159" s="10"/>
      <c r="CA159" s="10"/>
      <c r="CB159" s="11"/>
      <c r="CC159" s="11"/>
      <c r="CD159" s="11"/>
      <c r="CE159" s="10"/>
      <c r="CF159" s="10"/>
      <c r="CG159" s="11"/>
      <c r="CH159" s="10"/>
      <c r="CI159" s="10"/>
      <c r="CJ159" s="11"/>
      <c r="CK159" s="10"/>
      <c r="CL159" s="10"/>
      <c r="CM159" s="11"/>
      <c r="CN159" s="12"/>
      <c r="CO159" s="12"/>
      <c r="CP159" s="12"/>
      <c r="CQ159" s="12"/>
      <c r="CR159" s="12"/>
      <c r="CS159" s="13"/>
      <c r="CT159" s="11"/>
      <c r="CU159" s="11"/>
      <c r="CV159" s="11"/>
      <c r="CW159" s="10"/>
      <c r="CX159" s="10"/>
      <c r="CY159" s="11"/>
      <c r="CZ159" s="10"/>
      <c r="DA159" s="10"/>
      <c r="DB159" s="11"/>
      <c r="DC159" s="10"/>
      <c r="DD159" s="10"/>
      <c r="DE159" s="11"/>
      <c r="DF159" s="14"/>
      <c r="DG159" s="14"/>
      <c r="DH159" s="15"/>
      <c r="DI159" s="15"/>
      <c r="DJ159" s="14"/>
      <c r="DK159" s="15"/>
      <c r="DL159" s="15"/>
      <c r="DM159" s="14"/>
      <c r="DN159" s="15"/>
      <c r="DO159" s="15"/>
      <c r="DP159" s="14"/>
      <c r="DQ159" s="14"/>
      <c r="DR159" s="14"/>
      <c r="DS159" s="15"/>
      <c r="DT159" s="15"/>
      <c r="DU159" s="14"/>
      <c r="DV159" s="15"/>
      <c r="DW159" s="15"/>
      <c r="DX159" s="14"/>
      <c r="DY159" s="15"/>
      <c r="DZ159" s="15"/>
      <c r="EA159" s="14"/>
      <c r="EB159" s="14"/>
      <c r="EC159" s="14"/>
      <c r="ED159" s="15"/>
      <c r="EE159" s="15"/>
      <c r="EF159" s="14"/>
      <c r="EG159" s="15"/>
      <c r="EH159" s="15"/>
      <c r="EI159" s="14"/>
      <c r="EJ159" s="15"/>
      <c r="EK159" s="15"/>
      <c r="EL159" s="14"/>
      <c r="EM159" s="23"/>
      <c r="EN159" s="23"/>
      <c r="EO159" s="23"/>
      <c r="EP159" s="23"/>
      <c r="EQ159" s="23"/>
      <c r="ER159" s="17"/>
      <c r="ES159" s="14"/>
      <c r="ET159" s="14"/>
      <c r="EU159" s="14"/>
      <c r="EV159" s="15"/>
      <c r="EW159" s="15"/>
      <c r="EX159" s="14"/>
      <c r="EY159" s="15"/>
      <c r="EZ159" s="15"/>
      <c r="FA159" s="14"/>
      <c r="FB159" s="15"/>
      <c r="FC159" s="15"/>
      <c r="FD159" s="14"/>
      <c r="FE159" s="14"/>
      <c r="FF159" s="14"/>
      <c r="FG159" s="15"/>
      <c r="FH159" s="15"/>
      <c r="FI159" s="14"/>
      <c r="FJ159" s="15"/>
      <c r="FK159" s="15"/>
      <c r="FL159" s="14"/>
      <c r="FM159" s="15"/>
      <c r="FN159" s="15"/>
      <c r="FO159" s="14"/>
      <c r="FP159" s="14"/>
      <c r="FQ159" s="14"/>
      <c r="FR159" s="15"/>
      <c r="FS159" s="15"/>
      <c r="FT159" s="14"/>
      <c r="FU159" s="15"/>
      <c r="FV159" s="15"/>
      <c r="FW159" s="14"/>
      <c r="FX159" s="15"/>
      <c r="FY159" s="15"/>
      <c r="FZ159" s="14"/>
      <c r="GA159" s="14"/>
      <c r="GB159" s="14"/>
      <c r="GC159" s="15"/>
      <c r="GD159" s="15"/>
      <c r="GE159" s="14"/>
      <c r="GF159" s="15"/>
      <c r="GG159" s="15"/>
      <c r="GH159" s="14"/>
      <c r="GI159" s="15"/>
      <c r="GJ159" s="15"/>
      <c r="GK159" s="14"/>
      <c r="GL159" s="23"/>
      <c r="GM159" s="23"/>
      <c r="GN159" s="23"/>
      <c r="GO159" s="23"/>
      <c r="GP159" s="23"/>
      <c r="GQ159" s="17"/>
      <c r="GR159" s="14"/>
      <c r="GS159" s="14"/>
      <c r="GT159" s="14"/>
      <c r="GU159" s="15"/>
      <c r="GV159" s="15"/>
      <c r="GW159" s="14"/>
      <c r="GX159" s="15"/>
      <c r="GY159" s="15"/>
      <c r="GZ159" s="14"/>
      <c r="HA159" s="15"/>
      <c r="HB159" s="15"/>
      <c r="HC159" s="14"/>
      <c r="HD159" s="14"/>
      <c r="HE159" s="14"/>
      <c r="HF159" s="15"/>
      <c r="HG159" s="15"/>
      <c r="HH159" s="14"/>
      <c r="HI159" s="15"/>
      <c r="HJ159" s="15"/>
      <c r="HK159" s="14"/>
      <c r="HL159" s="15"/>
      <c r="HM159" s="15"/>
      <c r="HN159" s="14"/>
      <c r="HO159" s="14"/>
      <c r="HP159" s="14"/>
      <c r="HQ159" s="15"/>
      <c r="HR159" s="15"/>
      <c r="HS159" s="14"/>
      <c r="HT159" s="15"/>
      <c r="HU159" s="15"/>
      <c r="HV159" s="14"/>
      <c r="HW159" s="15"/>
      <c r="HX159" s="15"/>
      <c r="HY159" s="14"/>
      <c r="HZ159" s="14"/>
      <c r="IA159" s="14"/>
      <c r="IB159" s="15"/>
      <c r="IC159" s="15"/>
      <c r="ID159" s="14"/>
      <c r="IE159" s="15"/>
      <c r="IF159" s="15"/>
      <c r="IG159" s="14"/>
      <c r="IH159" s="15"/>
      <c r="II159" s="15"/>
      <c r="IJ159" s="14"/>
      <c r="IK159" s="23"/>
      <c r="IL159" s="23"/>
      <c r="IM159" s="23"/>
      <c r="IN159" s="23"/>
    </row>
    <row r="160" spans="1:248" s="20" customFormat="1" ht="73.5" hidden="1" customHeight="1">
      <c r="A160" s="430"/>
      <c r="B160" s="430"/>
      <c r="C160" s="329"/>
      <c r="D160" s="63" t="s">
        <v>19</v>
      </c>
      <c r="E160" s="183"/>
      <c r="F160" s="183"/>
      <c r="G160" s="67"/>
      <c r="H160" s="183"/>
      <c r="I160" s="183"/>
      <c r="J160" s="183"/>
      <c r="K160" s="67"/>
      <c r="L160" s="183"/>
      <c r="M160" s="183"/>
      <c r="N160" s="67"/>
      <c r="O160" s="183"/>
      <c r="P160" s="183"/>
      <c r="Q160" s="67"/>
      <c r="R160" s="183"/>
      <c r="S160" s="183"/>
      <c r="T160" s="67"/>
      <c r="U160" s="183"/>
      <c r="V160" s="183"/>
      <c r="W160" s="67"/>
      <c r="X160" s="183"/>
      <c r="Y160" s="183"/>
      <c r="Z160" s="67"/>
      <c r="AA160" s="183"/>
      <c r="AB160" s="183"/>
      <c r="AC160" s="67"/>
      <c r="AD160" s="183"/>
      <c r="AE160" s="183"/>
      <c r="AF160" s="67"/>
      <c r="AG160" s="183"/>
      <c r="AH160" s="183"/>
      <c r="AI160" s="67"/>
      <c r="AJ160" s="183"/>
      <c r="AK160" s="183"/>
      <c r="AL160" s="67"/>
      <c r="AM160" s="183"/>
      <c r="AN160" s="183"/>
      <c r="AO160" s="67"/>
      <c r="AP160" s="183"/>
      <c r="AQ160" s="183"/>
      <c r="AR160" s="67"/>
      <c r="AS160" s="79"/>
      <c r="AT160" s="79"/>
      <c r="AU160" s="79"/>
      <c r="AV160" s="14"/>
      <c r="AW160" s="14"/>
      <c r="AX160" s="15"/>
      <c r="AY160" s="15"/>
      <c r="AZ160" s="14"/>
      <c r="BA160" s="15"/>
      <c r="BB160" s="15"/>
      <c r="BC160" s="14"/>
      <c r="BD160" s="15"/>
      <c r="BE160" s="15"/>
      <c r="BF160" s="14"/>
      <c r="BG160" s="14"/>
      <c r="BH160" s="14"/>
      <c r="BI160" s="15"/>
      <c r="BJ160" s="15"/>
      <c r="BK160" s="14"/>
      <c r="BL160" s="15"/>
      <c r="BM160" s="15"/>
      <c r="BN160" s="14"/>
      <c r="BO160" s="15"/>
      <c r="BP160" s="15"/>
      <c r="BQ160" s="14"/>
      <c r="BR160" s="14"/>
      <c r="BS160" s="14"/>
      <c r="BT160" s="15"/>
      <c r="BU160" s="15"/>
      <c r="BV160" s="14"/>
      <c r="BW160" s="15"/>
      <c r="BX160" s="15"/>
      <c r="BY160" s="14"/>
      <c r="BZ160" s="15"/>
      <c r="CA160" s="15"/>
      <c r="CB160" s="14"/>
      <c r="CC160" s="14"/>
      <c r="CD160" s="14"/>
      <c r="CE160" s="15"/>
      <c r="CF160" s="15"/>
      <c r="CG160" s="14"/>
      <c r="CH160" s="15"/>
      <c r="CI160" s="15"/>
      <c r="CJ160" s="14"/>
      <c r="CK160" s="15"/>
      <c r="CL160" s="15"/>
      <c r="CM160" s="14"/>
      <c r="CN160" s="23"/>
      <c r="CO160" s="23"/>
      <c r="CP160" s="23"/>
      <c r="CQ160" s="23"/>
      <c r="CR160" s="23"/>
      <c r="CS160" s="17"/>
      <c r="CT160" s="14"/>
      <c r="CU160" s="14"/>
      <c r="CV160" s="14"/>
      <c r="CW160" s="15"/>
      <c r="CX160" s="15"/>
      <c r="CY160" s="14"/>
      <c r="CZ160" s="15"/>
      <c r="DA160" s="15"/>
      <c r="DB160" s="14"/>
      <c r="DC160" s="15"/>
      <c r="DD160" s="15"/>
      <c r="DE160" s="14"/>
      <c r="DF160" s="14"/>
      <c r="DG160" s="14"/>
      <c r="DH160" s="15"/>
      <c r="DI160" s="15"/>
      <c r="DJ160" s="14"/>
      <c r="DK160" s="15"/>
      <c r="DL160" s="15"/>
      <c r="DM160" s="14"/>
      <c r="DN160" s="15"/>
      <c r="DO160" s="15"/>
      <c r="DP160" s="14"/>
      <c r="DQ160" s="14"/>
      <c r="DR160" s="14"/>
      <c r="DS160" s="15"/>
      <c r="DT160" s="15"/>
      <c r="DU160" s="14"/>
      <c r="DV160" s="15"/>
      <c r="DW160" s="15"/>
      <c r="DX160" s="14"/>
      <c r="DY160" s="15"/>
      <c r="DZ160" s="15"/>
      <c r="EA160" s="14"/>
      <c r="EB160" s="14"/>
      <c r="EC160" s="14"/>
      <c r="ED160" s="15"/>
      <c r="EE160" s="15"/>
      <c r="EF160" s="14"/>
      <c r="EG160" s="15"/>
      <c r="EH160" s="15"/>
      <c r="EI160" s="14"/>
      <c r="EJ160" s="15"/>
      <c r="EK160" s="15"/>
      <c r="EL160" s="14"/>
      <c r="EM160" s="23"/>
      <c r="EN160" s="23"/>
      <c r="EO160" s="23"/>
      <c r="EP160" s="23"/>
      <c r="EQ160" s="23"/>
      <c r="ER160" s="17"/>
      <c r="ES160" s="14"/>
      <c r="ET160" s="14"/>
      <c r="EU160" s="14"/>
      <c r="EV160" s="15"/>
      <c r="EW160" s="15"/>
      <c r="EX160" s="14"/>
      <c r="EY160" s="15"/>
      <c r="EZ160" s="15"/>
      <c r="FA160" s="14"/>
      <c r="FB160" s="15"/>
      <c r="FC160" s="15"/>
      <c r="FD160" s="14"/>
      <c r="FE160" s="14"/>
      <c r="FF160" s="14"/>
      <c r="FG160" s="15"/>
      <c r="FH160" s="15"/>
      <c r="FI160" s="14"/>
      <c r="FJ160" s="15"/>
      <c r="FK160" s="15"/>
      <c r="FL160" s="14"/>
      <c r="FM160" s="15"/>
      <c r="FN160" s="15"/>
      <c r="FO160" s="14"/>
      <c r="FP160" s="14"/>
      <c r="FQ160" s="14"/>
      <c r="FR160" s="15"/>
      <c r="FS160" s="15"/>
      <c r="FT160" s="14"/>
      <c r="FU160" s="15"/>
      <c r="FV160" s="15"/>
      <c r="FW160" s="14"/>
      <c r="FX160" s="15"/>
      <c r="FY160" s="15"/>
      <c r="FZ160" s="14"/>
      <c r="GA160" s="14"/>
      <c r="GB160" s="14"/>
      <c r="GC160" s="15"/>
      <c r="GD160" s="15"/>
      <c r="GE160" s="14"/>
      <c r="GF160" s="15"/>
      <c r="GG160" s="15"/>
      <c r="GH160" s="14"/>
      <c r="GI160" s="15"/>
      <c r="GJ160" s="15"/>
      <c r="GK160" s="14"/>
      <c r="GL160" s="23"/>
      <c r="GM160" s="23"/>
      <c r="GN160" s="23"/>
      <c r="GO160" s="23"/>
      <c r="GP160" s="23"/>
      <c r="GQ160" s="17"/>
      <c r="GR160" s="14"/>
      <c r="GS160" s="14"/>
      <c r="GT160" s="14"/>
      <c r="GU160" s="15"/>
      <c r="GV160" s="15"/>
      <c r="GW160" s="14"/>
      <c r="GX160" s="15"/>
      <c r="GY160" s="15"/>
      <c r="GZ160" s="14"/>
      <c r="HA160" s="15"/>
      <c r="HB160" s="15"/>
      <c r="HC160" s="14"/>
      <c r="HD160" s="14"/>
      <c r="HE160" s="14"/>
      <c r="HF160" s="15"/>
      <c r="HG160" s="15"/>
      <c r="HH160" s="14"/>
      <c r="HI160" s="15"/>
      <c r="HJ160" s="15"/>
      <c r="HK160" s="14"/>
      <c r="HL160" s="15"/>
      <c r="HM160" s="15"/>
      <c r="HN160" s="14"/>
      <c r="HO160" s="14"/>
      <c r="HP160" s="14"/>
      <c r="HQ160" s="15"/>
      <c r="HR160" s="15"/>
      <c r="HS160" s="14"/>
      <c r="HT160" s="15"/>
      <c r="HU160" s="15"/>
      <c r="HV160" s="14"/>
      <c r="HW160" s="15"/>
      <c r="HX160" s="15"/>
      <c r="HY160" s="14"/>
      <c r="HZ160" s="14"/>
      <c r="IA160" s="14"/>
      <c r="IB160" s="15"/>
      <c r="IC160" s="15"/>
      <c r="ID160" s="14"/>
      <c r="IE160" s="15"/>
      <c r="IF160" s="15"/>
      <c r="IG160" s="14"/>
      <c r="IH160" s="15"/>
      <c r="II160" s="15"/>
      <c r="IJ160" s="14"/>
      <c r="IK160" s="23"/>
      <c r="IL160" s="23"/>
      <c r="IM160" s="23"/>
      <c r="IN160" s="23"/>
    </row>
    <row r="161" spans="1:248" s="20" customFormat="1" ht="109.5" hidden="1" customHeight="1">
      <c r="A161" s="430"/>
      <c r="B161" s="430"/>
      <c r="C161" s="329"/>
      <c r="D161" s="63" t="s">
        <v>28</v>
      </c>
      <c r="E161" s="184"/>
      <c r="F161" s="184"/>
      <c r="G161" s="67"/>
      <c r="H161" s="183"/>
      <c r="I161" s="183"/>
      <c r="J161" s="183"/>
      <c r="K161" s="67"/>
      <c r="L161" s="183"/>
      <c r="M161" s="183"/>
      <c r="N161" s="67"/>
      <c r="O161" s="183"/>
      <c r="P161" s="183"/>
      <c r="Q161" s="67"/>
      <c r="R161" s="183"/>
      <c r="S161" s="183"/>
      <c r="T161" s="67"/>
      <c r="U161" s="183"/>
      <c r="V161" s="183"/>
      <c r="W161" s="67"/>
      <c r="X161" s="183"/>
      <c r="Y161" s="183"/>
      <c r="Z161" s="67"/>
      <c r="AA161" s="183"/>
      <c r="AB161" s="183"/>
      <c r="AC161" s="67"/>
      <c r="AD161" s="183"/>
      <c r="AE161" s="183"/>
      <c r="AF161" s="67"/>
      <c r="AG161" s="183"/>
      <c r="AH161" s="183"/>
      <c r="AI161" s="67"/>
      <c r="AJ161" s="183"/>
      <c r="AK161" s="183"/>
      <c r="AL161" s="67"/>
      <c r="AM161" s="183"/>
      <c r="AN161" s="183"/>
      <c r="AO161" s="67"/>
      <c r="AP161" s="183"/>
      <c r="AQ161" s="183"/>
      <c r="AR161" s="67"/>
      <c r="AS161" s="79"/>
      <c r="AT161" s="79"/>
      <c r="AU161" s="79"/>
      <c r="AV161" s="14"/>
      <c r="AW161" s="14"/>
      <c r="AX161" s="15"/>
      <c r="AY161" s="15"/>
      <c r="AZ161" s="14"/>
      <c r="BA161" s="15"/>
      <c r="BB161" s="15"/>
      <c r="BC161" s="14"/>
      <c r="BD161" s="15"/>
      <c r="BE161" s="15"/>
      <c r="BF161" s="14"/>
      <c r="BG161" s="14"/>
      <c r="BH161" s="14"/>
      <c r="BI161" s="15"/>
      <c r="BJ161" s="15"/>
      <c r="BK161" s="14"/>
      <c r="BL161" s="15"/>
      <c r="BM161" s="15"/>
      <c r="BN161" s="14"/>
      <c r="BO161" s="15"/>
      <c r="BP161" s="15"/>
      <c r="BQ161" s="14"/>
      <c r="BR161" s="14"/>
      <c r="BS161" s="14"/>
      <c r="BT161" s="15"/>
      <c r="BU161" s="15"/>
      <c r="BV161" s="14"/>
      <c r="BW161" s="15"/>
      <c r="BX161" s="15"/>
      <c r="BY161" s="14"/>
      <c r="BZ161" s="15"/>
      <c r="CA161" s="15"/>
      <c r="CB161" s="14"/>
      <c r="CC161" s="14"/>
      <c r="CD161" s="14"/>
      <c r="CE161" s="15"/>
      <c r="CF161" s="15"/>
      <c r="CG161" s="14"/>
      <c r="CH161" s="15"/>
      <c r="CI161" s="15"/>
      <c r="CJ161" s="14"/>
      <c r="CK161" s="15"/>
      <c r="CL161" s="15"/>
      <c r="CM161" s="14"/>
      <c r="CN161" s="23"/>
      <c r="CO161" s="23"/>
      <c r="CP161" s="23"/>
      <c r="CQ161" s="23"/>
      <c r="CR161" s="23"/>
      <c r="CS161" s="17"/>
      <c r="CT161" s="14"/>
      <c r="CU161" s="14"/>
      <c r="CV161" s="14"/>
      <c r="CW161" s="15"/>
      <c r="CX161" s="15"/>
      <c r="CY161" s="14"/>
      <c r="CZ161" s="15"/>
      <c r="DA161" s="15"/>
      <c r="DB161" s="14"/>
      <c r="DC161" s="15"/>
      <c r="DD161" s="15"/>
      <c r="DE161" s="14"/>
      <c r="DF161" s="14"/>
      <c r="DG161" s="14"/>
      <c r="DH161" s="15"/>
      <c r="DI161" s="15"/>
      <c r="DJ161" s="14"/>
      <c r="DK161" s="15"/>
      <c r="DL161" s="15"/>
      <c r="DM161" s="14"/>
      <c r="DN161" s="15"/>
      <c r="DO161" s="15"/>
      <c r="DP161" s="14"/>
      <c r="DQ161" s="14"/>
      <c r="DR161" s="14"/>
      <c r="DS161" s="15"/>
      <c r="DT161" s="15"/>
      <c r="DU161" s="14"/>
      <c r="DV161" s="15"/>
      <c r="DW161" s="15"/>
      <c r="DX161" s="14"/>
      <c r="DY161" s="15"/>
      <c r="DZ161" s="15"/>
      <c r="EA161" s="14"/>
      <c r="EB161" s="14"/>
      <c r="EC161" s="14"/>
      <c r="ED161" s="15"/>
      <c r="EE161" s="15"/>
      <c r="EF161" s="14"/>
      <c r="EG161" s="15"/>
      <c r="EH161" s="15"/>
      <c r="EI161" s="14"/>
      <c r="EJ161" s="15"/>
      <c r="EK161" s="15"/>
      <c r="EL161" s="14"/>
      <c r="EM161" s="23"/>
      <c r="EN161" s="23"/>
      <c r="EO161" s="23"/>
      <c r="EP161" s="23"/>
      <c r="EQ161" s="23"/>
      <c r="ER161" s="17"/>
      <c r="ES161" s="14"/>
      <c r="ET161" s="14"/>
      <c r="EU161" s="14"/>
      <c r="EV161" s="15"/>
      <c r="EW161" s="15"/>
      <c r="EX161" s="14"/>
      <c r="EY161" s="15"/>
      <c r="EZ161" s="15"/>
      <c r="FA161" s="14"/>
      <c r="FB161" s="15"/>
      <c r="FC161" s="15"/>
      <c r="FD161" s="14"/>
      <c r="FE161" s="14"/>
      <c r="FF161" s="14"/>
      <c r="FG161" s="15"/>
      <c r="FH161" s="15"/>
      <c r="FI161" s="14"/>
      <c r="FJ161" s="15"/>
      <c r="FK161" s="15"/>
      <c r="FL161" s="14"/>
      <c r="FM161" s="15"/>
      <c r="FN161" s="15"/>
      <c r="FO161" s="14"/>
      <c r="FP161" s="14"/>
      <c r="FQ161" s="14"/>
      <c r="FR161" s="15"/>
      <c r="FS161" s="15"/>
      <c r="FT161" s="14"/>
      <c r="FU161" s="15"/>
      <c r="FV161" s="15"/>
      <c r="FW161" s="14"/>
      <c r="FX161" s="15"/>
      <c r="FY161" s="15"/>
      <c r="FZ161" s="14"/>
      <c r="GA161" s="14"/>
      <c r="GB161" s="14"/>
      <c r="GC161" s="15"/>
      <c r="GD161" s="15"/>
      <c r="GE161" s="14"/>
      <c r="GF161" s="15"/>
      <c r="GG161" s="15"/>
      <c r="GH161" s="14"/>
      <c r="GI161" s="15"/>
      <c r="GJ161" s="15"/>
      <c r="GK161" s="14"/>
      <c r="GL161" s="23"/>
      <c r="GM161" s="23"/>
      <c r="GN161" s="23"/>
      <c r="GO161" s="23"/>
      <c r="GP161" s="23"/>
      <c r="GQ161" s="17"/>
      <c r="GR161" s="14"/>
      <c r="GS161" s="14"/>
      <c r="GT161" s="14"/>
      <c r="GU161" s="15"/>
      <c r="GV161" s="15"/>
      <c r="GW161" s="14"/>
      <c r="GX161" s="15"/>
      <c r="GY161" s="15"/>
      <c r="GZ161" s="14"/>
      <c r="HA161" s="15"/>
      <c r="HB161" s="15"/>
      <c r="HC161" s="14"/>
      <c r="HD161" s="14"/>
      <c r="HE161" s="14"/>
      <c r="HF161" s="15"/>
      <c r="HG161" s="15"/>
      <c r="HH161" s="14"/>
      <c r="HI161" s="15"/>
      <c r="HJ161" s="15"/>
      <c r="HK161" s="14"/>
      <c r="HL161" s="15"/>
      <c r="HM161" s="15"/>
      <c r="HN161" s="14"/>
      <c r="HO161" s="14"/>
      <c r="HP161" s="14"/>
      <c r="HQ161" s="15"/>
      <c r="HR161" s="15"/>
      <c r="HS161" s="14"/>
      <c r="HT161" s="15"/>
      <c r="HU161" s="15"/>
      <c r="HV161" s="14"/>
      <c r="HW161" s="15"/>
      <c r="HX161" s="15"/>
      <c r="HY161" s="14"/>
      <c r="HZ161" s="14"/>
      <c r="IA161" s="14"/>
      <c r="IB161" s="15"/>
      <c r="IC161" s="15"/>
      <c r="ID161" s="14"/>
      <c r="IE161" s="15"/>
      <c r="IF161" s="15"/>
      <c r="IG161" s="14"/>
      <c r="IH161" s="15"/>
      <c r="II161" s="15"/>
      <c r="IJ161" s="14"/>
      <c r="IK161" s="23"/>
      <c r="IL161" s="23"/>
      <c r="IM161" s="23"/>
      <c r="IN161" s="23"/>
    </row>
    <row r="162" spans="1:248" s="20" customFormat="1" ht="109.5" hidden="1" customHeight="1">
      <c r="A162" s="430"/>
      <c r="B162" s="430"/>
      <c r="C162" s="329"/>
      <c r="D162" s="68" t="s">
        <v>157</v>
      </c>
      <c r="E162" s="184"/>
      <c r="F162" s="184"/>
      <c r="G162" s="67"/>
      <c r="H162" s="183"/>
      <c r="I162" s="183"/>
      <c r="J162" s="183"/>
      <c r="K162" s="67"/>
      <c r="L162" s="183"/>
      <c r="M162" s="183"/>
      <c r="N162" s="67"/>
      <c r="O162" s="183"/>
      <c r="P162" s="183"/>
      <c r="Q162" s="67"/>
      <c r="R162" s="183"/>
      <c r="S162" s="183"/>
      <c r="T162" s="67"/>
      <c r="U162" s="183"/>
      <c r="V162" s="183"/>
      <c r="W162" s="67"/>
      <c r="X162" s="183"/>
      <c r="Y162" s="183"/>
      <c r="Z162" s="67"/>
      <c r="AA162" s="183"/>
      <c r="AB162" s="183"/>
      <c r="AC162" s="67"/>
      <c r="AD162" s="183"/>
      <c r="AE162" s="183"/>
      <c r="AF162" s="67"/>
      <c r="AG162" s="183"/>
      <c r="AH162" s="183"/>
      <c r="AI162" s="67"/>
      <c r="AJ162" s="183"/>
      <c r="AK162" s="183"/>
      <c r="AL162" s="67"/>
      <c r="AM162" s="183"/>
      <c r="AN162" s="183"/>
      <c r="AO162" s="67"/>
      <c r="AP162" s="183"/>
      <c r="AQ162" s="183"/>
      <c r="AR162" s="67"/>
      <c r="AS162" s="79"/>
      <c r="AT162" s="79"/>
      <c r="AU162" s="79"/>
      <c r="AV162" s="14"/>
      <c r="AW162" s="14"/>
      <c r="AX162" s="15"/>
      <c r="AY162" s="15"/>
      <c r="AZ162" s="14"/>
      <c r="BA162" s="15"/>
      <c r="BB162" s="15"/>
      <c r="BC162" s="14"/>
      <c r="BD162" s="15"/>
      <c r="BE162" s="15"/>
      <c r="BF162" s="14"/>
      <c r="BG162" s="14"/>
      <c r="BH162" s="14"/>
      <c r="BI162" s="15"/>
      <c r="BJ162" s="15"/>
      <c r="BK162" s="14"/>
      <c r="BL162" s="15"/>
      <c r="BM162" s="15"/>
      <c r="BN162" s="14"/>
      <c r="BO162" s="15"/>
      <c r="BP162" s="15"/>
      <c r="BQ162" s="14"/>
      <c r="BR162" s="14"/>
      <c r="BS162" s="14"/>
      <c r="BT162" s="15"/>
      <c r="BU162" s="15"/>
      <c r="BV162" s="14"/>
      <c r="BW162" s="15"/>
      <c r="BX162" s="15"/>
      <c r="BY162" s="14"/>
      <c r="BZ162" s="15"/>
      <c r="CA162" s="15"/>
      <c r="CB162" s="14"/>
      <c r="CC162" s="14"/>
      <c r="CD162" s="14"/>
      <c r="CE162" s="15"/>
      <c r="CF162" s="15"/>
      <c r="CG162" s="14"/>
      <c r="CH162" s="15"/>
      <c r="CI162" s="15"/>
      <c r="CJ162" s="14"/>
      <c r="CK162" s="15"/>
      <c r="CL162" s="15"/>
      <c r="CM162" s="14"/>
      <c r="CN162" s="23"/>
      <c r="CO162" s="23"/>
      <c r="CP162" s="23"/>
      <c r="CQ162" s="23"/>
      <c r="CR162" s="23"/>
      <c r="CS162" s="17"/>
      <c r="CT162" s="14"/>
      <c r="CU162" s="14"/>
      <c r="CV162" s="14"/>
      <c r="CW162" s="15"/>
      <c r="CX162" s="15"/>
      <c r="CY162" s="14"/>
      <c r="CZ162" s="15"/>
      <c r="DA162" s="15"/>
      <c r="DB162" s="14"/>
      <c r="DC162" s="15"/>
      <c r="DD162" s="15"/>
      <c r="DE162" s="14"/>
      <c r="DF162" s="14"/>
      <c r="DG162" s="14"/>
      <c r="DH162" s="15"/>
      <c r="DI162" s="15"/>
      <c r="DJ162" s="14"/>
      <c r="DK162" s="15"/>
      <c r="DL162" s="15"/>
      <c r="DM162" s="14"/>
      <c r="DN162" s="15"/>
      <c r="DO162" s="15"/>
      <c r="DP162" s="14"/>
      <c r="DQ162" s="14"/>
      <c r="DR162" s="14"/>
      <c r="DS162" s="15"/>
      <c r="DT162" s="15"/>
      <c r="DU162" s="14"/>
      <c r="DV162" s="15"/>
      <c r="DW162" s="15"/>
      <c r="DX162" s="14"/>
      <c r="DY162" s="15"/>
      <c r="DZ162" s="15"/>
      <c r="EA162" s="14"/>
      <c r="EB162" s="14"/>
      <c r="EC162" s="14"/>
      <c r="ED162" s="15"/>
      <c r="EE162" s="15"/>
      <c r="EF162" s="14"/>
      <c r="EG162" s="15"/>
      <c r="EH162" s="15"/>
      <c r="EI162" s="14"/>
      <c r="EJ162" s="15"/>
      <c r="EK162" s="15"/>
      <c r="EL162" s="14"/>
      <c r="EM162" s="23"/>
      <c r="EN162" s="23"/>
      <c r="EO162" s="23"/>
      <c r="EP162" s="23"/>
      <c r="EQ162" s="23"/>
      <c r="ER162" s="17"/>
      <c r="ES162" s="14"/>
      <c r="ET162" s="14"/>
      <c r="EU162" s="14"/>
      <c r="EV162" s="15"/>
      <c r="EW162" s="15"/>
      <c r="EX162" s="14"/>
      <c r="EY162" s="15"/>
      <c r="EZ162" s="15"/>
      <c r="FA162" s="14"/>
      <c r="FB162" s="15"/>
      <c r="FC162" s="15"/>
      <c r="FD162" s="14"/>
      <c r="FE162" s="14"/>
      <c r="FF162" s="14"/>
      <c r="FG162" s="15"/>
      <c r="FH162" s="15"/>
      <c r="FI162" s="14"/>
      <c r="FJ162" s="15"/>
      <c r="FK162" s="15"/>
      <c r="FL162" s="14"/>
      <c r="FM162" s="15"/>
      <c r="FN162" s="15"/>
      <c r="FO162" s="14"/>
      <c r="FP162" s="14"/>
      <c r="FQ162" s="14"/>
      <c r="FR162" s="15"/>
      <c r="FS162" s="15"/>
      <c r="FT162" s="14"/>
      <c r="FU162" s="15"/>
      <c r="FV162" s="15"/>
      <c r="FW162" s="14"/>
      <c r="FX162" s="15"/>
      <c r="FY162" s="15"/>
      <c r="FZ162" s="14"/>
      <c r="GA162" s="14"/>
      <c r="GB162" s="14"/>
      <c r="GC162" s="15"/>
      <c r="GD162" s="15"/>
      <c r="GE162" s="14"/>
      <c r="GF162" s="15"/>
      <c r="GG162" s="15"/>
      <c r="GH162" s="14"/>
      <c r="GI162" s="15"/>
      <c r="GJ162" s="15"/>
      <c r="GK162" s="14"/>
      <c r="GL162" s="23"/>
      <c r="GM162" s="23"/>
      <c r="GN162" s="23"/>
      <c r="GO162" s="23"/>
      <c r="GP162" s="23"/>
      <c r="GQ162" s="17"/>
      <c r="GR162" s="14"/>
      <c r="GS162" s="14"/>
      <c r="GT162" s="14"/>
      <c r="GU162" s="15"/>
      <c r="GV162" s="15"/>
      <c r="GW162" s="14"/>
      <c r="GX162" s="15"/>
      <c r="GY162" s="15"/>
      <c r="GZ162" s="14"/>
      <c r="HA162" s="15"/>
      <c r="HB162" s="15"/>
      <c r="HC162" s="14"/>
      <c r="HD162" s="14"/>
      <c r="HE162" s="14"/>
      <c r="HF162" s="15"/>
      <c r="HG162" s="15"/>
      <c r="HH162" s="14"/>
      <c r="HI162" s="15"/>
      <c r="HJ162" s="15"/>
      <c r="HK162" s="14"/>
      <c r="HL162" s="15"/>
      <c r="HM162" s="15"/>
      <c r="HN162" s="14"/>
      <c r="HO162" s="14"/>
      <c r="HP162" s="14"/>
      <c r="HQ162" s="15"/>
      <c r="HR162" s="15"/>
      <c r="HS162" s="14"/>
      <c r="HT162" s="15"/>
      <c r="HU162" s="15"/>
      <c r="HV162" s="14"/>
      <c r="HW162" s="15"/>
      <c r="HX162" s="15"/>
      <c r="HY162" s="14"/>
      <c r="HZ162" s="14"/>
      <c r="IA162" s="14"/>
      <c r="IB162" s="15"/>
      <c r="IC162" s="15"/>
      <c r="ID162" s="14"/>
      <c r="IE162" s="15"/>
      <c r="IF162" s="15"/>
      <c r="IG162" s="14"/>
      <c r="IH162" s="15"/>
      <c r="II162" s="15"/>
      <c r="IJ162" s="14"/>
      <c r="IK162" s="23"/>
      <c r="IL162" s="23"/>
      <c r="IM162" s="23"/>
      <c r="IN162" s="23"/>
    </row>
    <row r="163" spans="1:248" s="20" customFormat="1" ht="74.25" hidden="1" customHeight="1">
      <c r="A163" s="431"/>
      <c r="B163" s="431"/>
      <c r="C163" s="432"/>
      <c r="D163" s="69" t="s">
        <v>43</v>
      </c>
      <c r="E163" s="183"/>
      <c r="F163" s="183"/>
      <c r="G163" s="67"/>
      <c r="H163" s="183"/>
      <c r="I163" s="183"/>
      <c r="J163" s="183"/>
      <c r="K163" s="67"/>
      <c r="L163" s="183"/>
      <c r="M163" s="183"/>
      <c r="N163" s="67"/>
      <c r="O163" s="183"/>
      <c r="P163" s="183"/>
      <c r="Q163" s="67"/>
      <c r="R163" s="183"/>
      <c r="S163" s="183"/>
      <c r="T163" s="67"/>
      <c r="U163" s="183"/>
      <c r="V163" s="183"/>
      <c r="W163" s="67"/>
      <c r="X163" s="183"/>
      <c r="Y163" s="183"/>
      <c r="Z163" s="67"/>
      <c r="AA163" s="183"/>
      <c r="AB163" s="183"/>
      <c r="AC163" s="67"/>
      <c r="AD163" s="183"/>
      <c r="AE163" s="183"/>
      <c r="AF163" s="67"/>
      <c r="AG163" s="183"/>
      <c r="AH163" s="183"/>
      <c r="AI163" s="67"/>
      <c r="AJ163" s="183"/>
      <c r="AK163" s="183"/>
      <c r="AL163" s="67"/>
      <c r="AM163" s="183"/>
      <c r="AN163" s="183"/>
      <c r="AO163" s="67"/>
      <c r="AP163" s="183"/>
      <c r="AQ163" s="183"/>
      <c r="AR163" s="67"/>
      <c r="AS163" s="79"/>
      <c r="AT163" s="79"/>
      <c r="AU163" s="79"/>
    </row>
    <row r="164" spans="1:248" ht="40.5" hidden="1" customHeight="1">
      <c r="A164" s="375" t="s">
        <v>108</v>
      </c>
      <c r="B164" s="374" t="s">
        <v>68</v>
      </c>
      <c r="C164" s="328" t="s">
        <v>96</v>
      </c>
      <c r="D164" s="80" t="s">
        <v>17</v>
      </c>
      <c r="E164" s="81"/>
      <c r="F164" s="81"/>
      <c r="G164" s="82"/>
      <c r="H164" s="81"/>
      <c r="I164" s="81"/>
      <c r="J164" s="81"/>
      <c r="K164" s="82"/>
      <c r="L164" s="81"/>
      <c r="M164" s="81"/>
      <c r="N164" s="82"/>
      <c r="O164" s="81"/>
      <c r="P164" s="81"/>
      <c r="Q164" s="82"/>
      <c r="R164" s="81"/>
      <c r="S164" s="81"/>
      <c r="T164" s="82"/>
      <c r="U164" s="81"/>
      <c r="V164" s="81"/>
      <c r="W164" s="82"/>
      <c r="X164" s="81"/>
      <c r="Y164" s="81"/>
      <c r="Z164" s="82"/>
      <c r="AA164" s="81"/>
      <c r="AB164" s="81"/>
      <c r="AC164" s="82"/>
      <c r="AD164" s="81"/>
      <c r="AE164" s="81"/>
      <c r="AF164" s="82"/>
      <c r="AG164" s="81"/>
      <c r="AH164" s="81"/>
      <c r="AI164" s="82"/>
      <c r="AJ164" s="81"/>
      <c r="AK164" s="81"/>
      <c r="AL164" s="82"/>
      <c r="AM164" s="81"/>
      <c r="AN164" s="81"/>
      <c r="AO164" s="82"/>
      <c r="AP164" s="81"/>
      <c r="AQ164" s="81"/>
      <c r="AR164" s="82"/>
      <c r="AS164" s="83"/>
      <c r="AT164" s="83"/>
      <c r="AU164" s="83"/>
    </row>
    <row r="165" spans="1:248" ht="106.5" hidden="1" customHeight="1">
      <c r="A165" s="375"/>
      <c r="B165" s="374"/>
      <c r="C165" s="329"/>
      <c r="D165" s="63" t="s">
        <v>19</v>
      </c>
      <c r="E165" s="84"/>
      <c r="F165" s="84"/>
      <c r="G165" s="85"/>
      <c r="H165" s="84"/>
      <c r="I165" s="86"/>
      <c r="J165" s="86"/>
      <c r="K165" s="65"/>
      <c r="L165" s="87"/>
      <c r="M165" s="87"/>
      <c r="N165" s="67"/>
      <c r="O165" s="86"/>
      <c r="P165" s="86"/>
      <c r="Q165" s="65"/>
      <c r="R165" s="87"/>
      <c r="S165" s="87"/>
      <c r="T165" s="67"/>
      <c r="U165" s="86"/>
      <c r="V165" s="86"/>
      <c r="W165" s="65"/>
      <c r="X165" s="87"/>
      <c r="Y165" s="87"/>
      <c r="Z165" s="67"/>
      <c r="AA165" s="86"/>
      <c r="AB165" s="86"/>
      <c r="AC165" s="65"/>
      <c r="AD165" s="87"/>
      <c r="AE165" s="87"/>
      <c r="AF165" s="67"/>
      <c r="AG165" s="86"/>
      <c r="AH165" s="86"/>
      <c r="AI165" s="65"/>
      <c r="AJ165" s="87"/>
      <c r="AK165" s="87"/>
      <c r="AL165" s="67"/>
      <c r="AM165" s="86"/>
      <c r="AN165" s="86"/>
      <c r="AO165" s="65"/>
      <c r="AP165" s="87"/>
      <c r="AQ165" s="87"/>
      <c r="AR165" s="67"/>
      <c r="AS165" s="55"/>
      <c r="AT165" s="55"/>
      <c r="AU165" s="55"/>
    </row>
    <row r="166" spans="1:248" ht="64.8" hidden="1">
      <c r="A166" s="375"/>
      <c r="B166" s="374"/>
      <c r="C166" s="329"/>
      <c r="D166" s="63" t="s">
        <v>28</v>
      </c>
      <c r="E166" s="84"/>
      <c r="F166" s="84"/>
      <c r="G166" s="85"/>
      <c r="H166" s="84"/>
      <c r="I166" s="86"/>
      <c r="J166" s="86"/>
      <c r="K166" s="65"/>
      <c r="L166" s="87"/>
      <c r="M166" s="87"/>
      <c r="N166" s="67"/>
      <c r="O166" s="86"/>
      <c r="P166" s="86"/>
      <c r="Q166" s="65"/>
      <c r="R166" s="87"/>
      <c r="S166" s="87"/>
      <c r="T166" s="67"/>
      <c r="U166" s="86"/>
      <c r="V166" s="86"/>
      <c r="W166" s="65"/>
      <c r="X166" s="87"/>
      <c r="Y166" s="87"/>
      <c r="Z166" s="67"/>
      <c r="AA166" s="86"/>
      <c r="AB166" s="86"/>
      <c r="AC166" s="65"/>
      <c r="AD166" s="87"/>
      <c r="AE166" s="87"/>
      <c r="AF166" s="67"/>
      <c r="AG166" s="86"/>
      <c r="AH166" s="86"/>
      <c r="AI166" s="65"/>
      <c r="AJ166" s="87"/>
      <c r="AK166" s="87"/>
      <c r="AL166" s="67"/>
      <c r="AM166" s="86"/>
      <c r="AN166" s="86"/>
      <c r="AO166" s="65"/>
      <c r="AP166" s="87"/>
      <c r="AQ166" s="87"/>
      <c r="AR166" s="67"/>
      <c r="AS166" s="55"/>
      <c r="AT166" s="55"/>
      <c r="AU166" s="55"/>
    </row>
    <row r="167" spans="1:248" ht="97.2" hidden="1">
      <c r="A167" s="375"/>
      <c r="B167" s="374"/>
      <c r="C167" s="329"/>
      <c r="D167" s="68" t="s">
        <v>157</v>
      </c>
      <c r="E167" s="84"/>
      <c r="F167" s="84"/>
      <c r="G167" s="85"/>
      <c r="H167" s="97"/>
      <c r="I167" s="70"/>
      <c r="J167" s="70"/>
      <c r="K167" s="70"/>
      <c r="L167" s="71"/>
      <c r="M167" s="71"/>
      <c r="N167" s="71"/>
      <c r="O167" s="101"/>
      <c r="P167" s="70"/>
      <c r="Q167" s="70"/>
      <c r="R167" s="102"/>
      <c r="S167" s="102"/>
      <c r="T167" s="102"/>
      <c r="U167" s="61"/>
      <c r="V167" s="103"/>
      <c r="W167" s="103"/>
      <c r="X167" s="104"/>
      <c r="Y167" s="104"/>
      <c r="Z167" s="104"/>
      <c r="AA167" s="101"/>
      <c r="AB167" s="101"/>
      <c r="AC167" s="101"/>
      <c r="AD167" s="104"/>
      <c r="AE167" s="104"/>
      <c r="AF167" s="104"/>
      <c r="AG167" s="103"/>
      <c r="AH167" s="103"/>
      <c r="AI167" s="103"/>
      <c r="AJ167" s="62"/>
      <c r="AK167" s="62"/>
      <c r="AL167" s="62"/>
      <c r="AM167" s="61"/>
      <c r="AN167" s="61"/>
      <c r="AO167" s="61"/>
      <c r="AP167" s="62"/>
      <c r="AQ167" s="200"/>
      <c r="AR167" s="72"/>
      <c r="AS167" s="55"/>
      <c r="AT167" s="55"/>
      <c r="AU167" s="55"/>
    </row>
    <row r="168" spans="1:248" ht="99" hidden="1" customHeight="1">
      <c r="A168" s="375"/>
      <c r="B168" s="374"/>
      <c r="C168" s="367"/>
      <c r="D168" s="69" t="s">
        <v>43</v>
      </c>
      <c r="E168" s="97"/>
      <c r="F168" s="85"/>
      <c r="G168" s="85"/>
      <c r="H168" s="85"/>
      <c r="I168" s="70"/>
      <c r="J168" s="70"/>
      <c r="K168" s="70"/>
      <c r="L168" s="71"/>
      <c r="M168" s="71"/>
      <c r="N168" s="71"/>
      <c r="O168" s="70"/>
      <c r="P168" s="70"/>
      <c r="Q168" s="70"/>
      <c r="R168" s="71"/>
      <c r="S168" s="71"/>
      <c r="T168" s="71"/>
      <c r="U168" s="70"/>
      <c r="V168" s="70"/>
      <c r="W168" s="70"/>
      <c r="X168" s="71"/>
      <c r="Y168" s="71"/>
      <c r="Z168" s="71"/>
      <c r="AA168" s="70"/>
      <c r="AB168" s="70"/>
      <c r="AC168" s="70"/>
      <c r="AD168" s="71"/>
      <c r="AE168" s="71"/>
      <c r="AF168" s="71"/>
      <c r="AG168" s="70"/>
      <c r="AH168" s="70"/>
      <c r="AI168" s="70"/>
      <c r="AJ168" s="71"/>
      <c r="AK168" s="71"/>
      <c r="AL168" s="71"/>
      <c r="AM168" s="70"/>
      <c r="AN168" s="70"/>
      <c r="AO168" s="70"/>
      <c r="AP168" s="71"/>
      <c r="AQ168" s="72"/>
      <c r="AR168" s="72"/>
      <c r="AS168" s="55"/>
      <c r="AT168" s="55"/>
      <c r="AU168" s="55"/>
    </row>
    <row r="169" spans="1:248" ht="36.75" hidden="1" customHeight="1">
      <c r="A169" s="375" t="s">
        <v>109</v>
      </c>
      <c r="B169" s="374" t="s">
        <v>83</v>
      </c>
      <c r="C169" s="328" t="s">
        <v>96</v>
      </c>
      <c r="D169" s="80" t="s">
        <v>17</v>
      </c>
      <c r="E169" s="81"/>
      <c r="F169" s="81"/>
      <c r="G169" s="82"/>
      <c r="H169" s="81"/>
      <c r="I169" s="81"/>
      <c r="J169" s="81"/>
      <c r="K169" s="82"/>
      <c r="L169" s="81"/>
      <c r="M169" s="81"/>
      <c r="N169" s="82"/>
      <c r="O169" s="81"/>
      <c r="P169" s="81"/>
      <c r="Q169" s="82"/>
      <c r="R169" s="81"/>
      <c r="S169" s="81"/>
      <c r="T169" s="82"/>
      <c r="U169" s="81"/>
      <c r="V169" s="81"/>
      <c r="W169" s="82"/>
      <c r="X169" s="81"/>
      <c r="Y169" s="81"/>
      <c r="Z169" s="82"/>
      <c r="AA169" s="81"/>
      <c r="AB169" s="81"/>
      <c r="AC169" s="82"/>
      <c r="AD169" s="81"/>
      <c r="AE169" s="81"/>
      <c r="AF169" s="82"/>
      <c r="AG169" s="81"/>
      <c r="AH169" s="81"/>
      <c r="AI169" s="82"/>
      <c r="AJ169" s="81"/>
      <c r="AK169" s="81"/>
      <c r="AL169" s="82"/>
      <c r="AM169" s="81"/>
      <c r="AN169" s="81"/>
      <c r="AO169" s="82"/>
      <c r="AP169" s="81"/>
      <c r="AQ169" s="81"/>
      <c r="AR169" s="82"/>
      <c r="AS169" s="55"/>
      <c r="AT169" s="55"/>
      <c r="AU169" s="55"/>
    </row>
    <row r="170" spans="1:248" ht="129.6" hidden="1">
      <c r="A170" s="375"/>
      <c r="B170" s="374"/>
      <c r="C170" s="329"/>
      <c r="D170" s="63" t="s">
        <v>19</v>
      </c>
      <c r="E170" s="84"/>
      <c r="F170" s="84"/>
      <c r="G170" s="85"/>
      <c r="H170" s="84"/>
      <c r="I170" s="86"/>
      <c r="J170" s="86"/>
      <c r="K170" s="65"/>
      <c r="L170" s="87"/>
      <c r="M170" s="87"/>
      <c r="N170" s="67"/>
      <c r="O170" s="86"/>
      <c r="P170" s="86"/>
      <c r="Q170" s="65"/>
      <c r="R170" s="87"/>
      <c r="S170" s="87"/>
      <c r="T170" s="67"/>
      <c r="U170" s="86"/>
      <c r="V170" s="86"/>
      <c r="W170" s="65"/>
      <c r="X170" s="87"/>
      <c r="Y170" s="87"/>
      <c r="Z170" s="67"/>
      <c r="AA170" s="86"/>
      <c r="AB170" s="86"/>
      <c r="AC170" s="65"/>
      <c r="AD170" s="87"/>
      <c r="AE170" s="87"/>
      <c r="AF170" s="67"/>
      <c r="AG170" s="86"/>
      <c r="AH170" s="86"/>
      <c r="AI170" s="65"/>
      <c r="AJ170" s="87"/>
      <c r="AK170" s="87"/>
      <c r="AL170" s="67"/>
      <c r="AM170" s="86"/>
      <c r="AN170" s="86"/>
      <c r="AO170" s="65"/>
      <c r="AP170" s="87"/>
      <c r="AQ170" s="87"/>
      <c r="AR170" s="67"/>
      <c r="AS170" s="55"/>
      <c r="AT170" s="55"/>
      <c r="AU170" s="55"/>
    </row>
    <row r="171" spans="1:248" ht="64.8" hidden="1">
      <c r="A171" s="375"/>
      <c r="B171" s="374"/>
      <c r="C171" s="329"/>
      <c r="D171" s="63" t="s">
        <v>28</v>
      </c>
      <c r="E171" s="84"/>
      <c r="F171" s="84"/>
      <c r="G171" s="85"/>
      <c r="H171" s="84"/>
      <c r="I171" s="86"/>
      <c r="J171" s="86"/>
      <c r="K171" s="65"/>
      <c r="L171" s="87"/>
      <c r="M171" s="87"/>
      <c r="N171" s="67"/>
      <c r="O171" s="86"/>
      <c r="P171" s="86"/>
      <c r="Q171" s="65"/>
      <c r="R171" s="87"/>
      <c r="S171" s="87"/>
      <c r="T171" s="67"/>
      <c r="U171" s="86"/>
      <c r="V171" s="86"/>
      <c r="W171" s="65"/>
      <c r="X171" s="87"/>
      <c r="Y171" s="87"/>
      <c r="Z171" s="67"/>
      <c r="AA171" s="86"/>
      <c r="AB171" s="86"/>
      <c r="AC171" s="65"/>
      <c r="AD171" s="87"/>
      <c r="AE171" s="87"/>
      <c r="AF171" s="67"/>
      <c r="AG171" s="86"/>
      <c r="AH171" s="86"/>
      <c r="AI171" s="65"/>
      <c r="AJ171" s="87"/>
      <c r="AK171" s="87"/>
      <c r="AL171" s="67"/>
      <c r="AM171" s="86"/>
      <c r="AN171" s="86"/>
      <c r="AO171" s="65"/>
      <c r="AP171" s="87"/>
      <c r="AQ171" s="87"/>
      <c r="AR171" s="67"/>
      <c r="AS171" s="55"/>
      <c r="AT171" s="55"/>
      <c r="AU171" s="55"/>
    </row>
    <row r="172" spans="1:248" ht="97.2" hidden="1">
      <c r="A172" s="375"/>
      <c r="B172" s="374"/>
      <c r="C172" s="329"/>
      <c r="D172" s="68" t="s">
        <v>157</v>
      </c>
      <c r="E172" s="84"/>
      <c r="F172" s="84"/>
      <c r="G172" s="85"/>
      <c r="H172" s="97"/>
      <c r="I172" s="70"/>
      <c r="J172" s="70"/>
      <c r="K172" s="70"/>
      <c r="L172" s="71"/>
      <c r="M172" s="71"/>
      <c r="N172" s="71"/>
      <c r="O172" s="101"/>
      <c r="P172" s="70"/>
      <c r="Q172" s="70"/>
      <c r="R172" s="102"/>
      <c r="S172" s="102"/>
      <c r="T172" s="102"/>
      <c r="U172" s="61"/>
      <c r="V172" s="103"/>
      <c r="W172" s="103"/>
      <c r="X172" s="104"/>
      <c r="Y172" s="104"/>
      <c r="Z172" s="104"/>
      <c r="AA172" s="101"/>
      <c r="AB172" s="101"/>
      <c r="AC172" s="101"/>
      <c r="AD172" s="104"/>
      <c r="AE172" s="104"/>
      <c r="AF172" s="104"/>
      <c r="AG172" s="103"/>
      <c r="AH172" s="103"/>
      <c r="AI172" s="103"/>
      <c r="AJ172" s="62"/>
      <c r="AK172" s="62"/>
      <c r="AL172" s="62"/>
      <c r="AM172" s="61"/>
      <c r="AN172" s="61"/>
      <c r="AO172" s="61"/>
      <c r="AP172" s="62"/>
      <c r="AQ172" s="72"/>
      <c r="AR172" s="72"/>
      <c r="AS172" s="55"/>
      <c r="AT172" s="55"/>
      <c r="AU172" s="55"/>
    </row>
    <row r="173" spans="1:248" ht="162" hidden="1">
      <c r="A173" s="375"/>
      <c r="B173" s="374"/>
      <c r="C173" s="367"/>
      <c r="D173" s="69" t="s">
        <v>43</v>
      </c>
      <c r="E173" s="97"/>
      <c r="F173" s="85"/>
      <c r="G173" s="85"/>
      <c r="H173" s="85"/>
      <c r="I173" s="70"/>
      <c r="J173" s="70"/>
      <c r="K173" s="70"/>
      <c r="L173" s="71"/>
      <c r="M173" s="71"/>
      <c r="N173" s="71"/>
      <c r="O173" s="70"/>
      <c r="P173" s="70"/>
      <c r="Q173" s="70"/>
      <c r="R173" s="71"/>
      <c r="S173" s="71"/>
      <c r="T173" s="71"/>
      <c r="U173" s="70"/>
      <c r="V173" s="70"/>
      <c r="W173" s="70"/>
      <c r="X173" s="71"/>
      <c r="Y173" s="71"/>
      <c r="Z173" s="71"/>
      <c r="AA173" s="70"/>
      <c r="AB173" s="70"/>
      <c r="AC173" s="70"/>
      <c r="AD173" s="71"/>
      <c r="AE173" s="71"/>
      <c r="AF173" s="71"/>
      <c r="AG173" s="70"/>
      <c r="AH173" s="70"/>
      <c r="AI173" s="70"/>
      <c r="AJ173" s="71"/>
      <c r="AK173" s="71"/>
      <c r="AL173" s="71"/>
      <c r="AM173" s="70"/>
      <c r="AN173" s="70"/>
      <c r="AO173" s="70"/>
      <c r="AP173" s="71"/>
      <c r="AQ173" s="72"/>
      <c r="AR173" s="72"/>
      <c r="AS173" s="55"/>
      <c r="AT173" s="55"/>
      <c r="AU173" s="55"/>
    </row>
    <row r="174" spans="1:248" ht="38.25" hidden="1" customHeight="1">
      <c r="A174" s="330" t="s">
        <v>110</v>
      </c>
      <c r="B174" s="331"/>
      <c r="C174" s="332"/>
      <c r="D174" s="80" t="s">
        <v>17</v>
      </c>
      <c r="E174" s="96"/>
      <c r="F174" s="96"/>
      <c r="G174" s="91"/>
      <c r="H174" s="96"/>
      <c r="I174" s="91"/>
      <c r="J174" s="91"/>
      <c r="K174" s="91"/>
      <c r="L174" s="91"/>
      <c r="M174" s="91"/>
      <c r="N174" s="91"/>
      <c r="O174" s="96"/>
      <c r="P174" s="96"/>
      <c r="Q174" s="96"/>
      <c r="R174" s="96"/>
      <c r="S174" s="96"/>
      <c r="T174" s="96"/>
      <c r="U174" s="96"/>
      <c r="V174" s="96"/>
      <c r="W174" s="96"/>
      <c r="X174" s="91"/>
      <c r="Y174" s="91"/>
      <c r="Z174" s="91"/>
      <c r="AA174" s="91"/>
      <c r="AB174" s="91"/>
      <c r="AC174" s="91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105"/>
      <c r="AS174" s="55"/>
      <c r="AT174" s="55"/>
      <c r="AU174" s="55"/>
    </row>
    <row r="175" spans="1:248" ht="129.6" hidden="1">
      <c r="A175" s="333"/>
      <c r="B175" s="334"/>
      <c r="C175" s="335"/>
      <c r="D175" s="63" t="s">
        <v>19</v>
      </c>
      <c r="E175" s="60"/>
      <c r="F175" s="60"/>
      <c r="G175" s="59"/>
      <c r="H175" s="60"/>
      <c r="I175" s="65"/>
      <c r="J175" s="65"/>
      <c r="K175" s="65"/>
      <c r="L175" s="67"/>
      <c r="M175" s="67"/>
      <c r="N175" s="67"/>
      <c r="O175" s="61"/>
      <c r="P175" s="61"/>
      <c r="Q175" s="61"/>
      <c r="R175" s="62"/>
      <c r="S175" s="62"/>
      <c r="T175" s="62"/>
      <c r="U175" s="61"/>
      <c r="V175" s="61"/>
      <c r="W175" s="61"/>
      <c r="X175" s="102"/>
      <c r="Y175" s="102"/>
      <c r="Z175" s="102"/>
      <c r="AA175" s="106"/>
      <c r="AB175" s="106"/>
      <c r="AC175" s="106"/>
      <c r="AD175" s="62"/>
      <c r="AE175" s="62"/>
      <c r="AF175" s="62"/>
      <c r="AG175" s="61"/>
      <c r="AH175" s="61"/>
      <c r="AI175" s="61"/>
      <c r="AJ175" s="62"/>
      <c r="AK175" s="62"/>
      <c r="AL175" s="62"/>
      <c r="AM175" s="61"/>
      <c r="AN175" s="61"/>
      <c r="AO175" s="61"/>
      <c r="AP175" s="62"/>
      <c r="AQ175" s="71"/>
      <c r="AR175" s="71"/>
      <c r="AS175" s="55"/>
      <c r="AT175" s="55"/>
      <c r="AU175" s="55"/>
    </row>
    <row r="176" spans="1:248" ht="64.8" hidden="1">
      <c r="A176" s="333"/>
      <c r="B176" s="334"/>
      <c r="C176" s="335"/>
      <c r="D176" s="63" t="s">
        <v>28</v>
      </c>
      <c r="E176" s="60"/>
      <c r="F176" s="60"/>
      <c r="G176" s="59"/>
      <c r="H176" s="60"/>
      <c r="I176" s="65"/>
      <c r="J176" s="65"/>
      <c r="K176" s="65"/>
      <c r="L176" s="67"/>
      <c r="M176" s="67"/>
      <c r="N176" s="67"/>
      <c r="O176" s="61"/>
      <c r="P176" s="61"/>
      <c r="Q176" s="61"/>
      <c r="R176" s="62"/>
      <c r="S176" s="62"/>
      <c r="T176" s="62"/>
      <c r="U176" s="61"/>
      <c r="V176" s="61"/>
      <c r="W176" s="61"/>
      <c r="X176" s="67"/>
      <c r="Y176" s="67"/>
      <c r="Z176" s="67"/>
      <c r="AA176" s="65"/>
      <c r="AB176" s="65"/>
      <c r="AC176" s="65"/>
      <c r="AD176" s="62"/>
      <c r="AE176" s="62"/>
      <c r="AF176" s="62"/>
      <c r="AG176" s="61"/>
      <c r="AH176" s="61"/>
      <c r="AI176" s="61"/>
      <c r="AJ176" s="62"/>
      <c r="AK176" s="62"/>
      <c r="AL176" s="62"/>
      <c r="AM176" s="61"/>
      <c r="AN176" s="61"/>
      <c r="AO176" s="61"/>
      <c r="AP176" s="62"/>
      <c r="AQ176" s="71"/>
      <c r="AR176" s="71"/>
      <c r="AS176" s="55"/>
      <c r="AT176" s="55"/>
      <c r="AU176" s="55"/>
    </row>
    <row r="177" spans="1:48" ht="97.2" hidden="1">
      <c r="A177" s="333"/>
      <c r="B177" s="334"/>
      <c r="C177" s="335"/>
      <c r="D177" s="68" t="s">
        <v>157</v>
      </c>
      <c r="E177" s="60"/>
      <c r="F177" s="60"/>
      <c r="G177" s="59"/>
      <c r="H177" s="60"/>
      <c r="I177" s="65"/>
      <c r="J177" s="65"/>
      <c r="K177" s="65"/>
      <c r="L177" s="67"/>
      <c r="M177" s="67"/>
      <c r="N177" s="67"/>
      <c r="O177" s="106"/>
      <c r="P177" s="106"/>
      <c r="Q177" s="106"/>
      <c r="R177" s="102"/>
      <c r="S177" s="102"/>
      <c r="T177" s="102"/>
      <c r="U177" s="61"/>
      <c r="V177" s="61"/>
      <c r="W177" s="61"/>
      <c r="X177" s="102"/>
      <c r="Y177" s="102"/>
      <c r="Z177" s="102"/>
      <c r="AA177" s="106"/>
      <c r="AB177" s="106"/>
      <c r="AC177" s="106"/>
      <c r="AD177" s="62"/>
      <c r="AE177" s="62"/>
      <c r="AF177" s="62"/>
      <c r="AG177" s="61"/>
      <c r="AH177" s="61"/>
      <c r="AI177" s="61"/>
      <c r="AJ177" s="62"/>
      <c r="AK177" s="62"/>
      <c r="AL177" s="62"/>
      <c r="AM177" s="61"/>
      <c r="AN177" s="61"/>
      <c r="AO177" s="61"/>
      <c r="AP177" s="62"/>
      <c r="AQ177" s="71"/>
      <c r="AR177" s="71"/>
      <c r="AS177" s="55"/>
      <c r="AT177" s="55"/>
      <c r="AU177" s="55"/>
    </row>
    <row r="178" spans="1:48" ht="69.75" hidden="1" customHeight="1">
      <c r="A178" s="336"/>
      <c r="B178" s="337"/>
      <c r="C178" s="338"/>
      <c r="D178" s="69" t="s">
        <v>43</v>
      </c>
      <c r="E178" s="60"/>
      <c r="F178" s="60"/>
      <c r="G178" s="59"/>
      <c r="H178" s="60"/>
      <c r="I178" s="70"/>
      <c r="J178" s="70"/>
      <c r="K178" s="70"/>
      <c r="L178" s="71"/>
      <c r="M178" s="71"/>
      <c r="N178" s="71"/>
      <c r="O178" s="70"/>
      <c r="P178" s="70"/>
      <c r="Q178" s="70"/>
      <c r="R178" s="71"/>
      <c r="S178" s="71"/>
      <c r="T178" s="71"/>
      <c r="U178" s="61"/>
      <c r="V178" s="61"/>
      <c r="W178" s="61"/>
      <c r="X178" s="71"/>
      <c r="Y178" s="71"/>
      <c r="Z178" s="71"/>
      <c r="AA178" s="70"/>
      <c r="AB178" s="70"/>
      <c r="AC178" s="70"/>
      <c r="AD178" s="71"/>
      <c r="AE178" s="71"/>
      <c r="AF178" s="71"/>
      <c r="AG178" s="61"/>
      <c r="AH178" s="61"/>
      <c r="AI178" s="61"/>
      <c r="AJ178" s="62"/>
      <c r="AK178" s="62"/>
      <c r="AL178" s="62"/>
      <c r="AM178" s="70"/>
      <c r="AN178" s="70"/>
      <c r="AO178" s="70"/>
      <c r="AP178" s="71"/>
      <c r="AQ178" s="71"/>
      <c r="AR178" s="107"/>
      <c r="AS178" s="108"/>
      <c r="AT178" s="108"/>
      <c r="AU178" s="108"/>
    </row>
    <row r="179" spans="1:48" ht="69.75" hidden="1" customHeight="1">
      <c r="A179" s="372" t="s">
        <v>160</v>
      </c>
      <c r="B179" s="372" t="s">
        <v>161</v>
      </c>
      <c r="C179" s="328" t="s">
        <v>96</v>
      </c>
      <c r="D179" s="80" t="s">
        <v>17</v>
      </c>
      <c r="E179" s="206"/>
      <c r="F179" s="206"/>
      <c r="G179" s="82"/>
      <c r="H179" s="206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06"/>
      <c r="V179" s="206"/>
      <c r="W179" s="206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0"/>
      <c r="AQ179" s="210"/>
      <c r="AR179" s="212"/>
      <c r="AS179" s="90"/>
      <c r="AT179" s="90"/>
      <c r="AU179" s="90"/>
    </row>
    <row r="180" spans="1:48" ht="69.75" hidden="1" customHeight="1">
      <c r="A180" s="373"/>
      <c r="B180" s="373"/>
      <c r="C180" s="367"/>
      <c r="D180" s="63" t="s">
        <v>165</v>
      </c>
      <c r="E180" s="62"/>
      <c r="F180" s="62"/>
      <c r="G180" s="67"/>
      <c r="H180" s="60"/>
      <c r="I180" s="70"/>
      <c r="J180" s="70"/>
      <c r="K180" s="70"/>
      <c r="L180" s="71"/>
      <c r="M180" s="71"/>
      <c r="N180" s="71"/>
      <c r="O180" s="70"/>
      <c r="P180" s="70"/>
      <c r="Q180" s="70"/>
      <c r="R180" s="71"/>
      <c r="S180" s="71"/>
      <c r="T180" s="71"/>
      <c r="U180" s="61"/>
      <c r="V180" s="61"/>
      <c r="W180" s="61"/>
      <c r="X180" s="209"/>
      <c r="Y180" s="209"/>
      <c r="Z180" s="209"/>
      <c r="AA180" s="103"/>
      <c r="AB180" s="103"/>
      <c r="AC180" s="103"/>
      <c r="AD180" s="209"/>
      <c r="AE180" s="209"/>
      <c r="AF180" s="209"/>
      <c r="AG180" s="103"/>
      <c r="AH180" s="103"/>
      <c r="AI180" s="103"/>
      <c r="AJ180" s="209"/>
      <c r="AK180" s="209"/>
      <c r="AL180" s="209"/>
      <c r="AM180" s="103"/>
      <c r="AN180" s="103"/>
      <c r="AO180" s="103"/>
      <c r="AP180" s="71"/>
      <c r="AQ180" s="71"/>
      <c r="AR180" s="107"/>
      <c r="AS180" s="90"/>
      <c r="AT180" s="90"/>
      <c r="AU180" s="90"/>
    </row>
    <row r="181" spans="1:48" ht="91.5" hidden="1" customHeight="1">
      <c r="A181" s="370" t="s">
        <v>163</v>
      </c>
      <c r="B181" s="370" t="s">
        <v>162</v>
      </c>
      <c r="C181" s="328" t="s">
        <v>96</v>
      </c>
      <c r="D181" s="80" t="s">
        <v>17</v>
      </c>
      <c r="E181" s="206"/>
      <c r="F181" s="206"/>
      <c r="G181" s="82"/>
      <c r="H181" s="206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06"/>
      <c r="V181" s="206"/>
      <c r="W181" s="206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0"/>
      <c r="AQ181" s="210"/>
      <c r="AR181" s="212"/>
      <c r="AS181" s="90"/>
      <c r="AT181" s="90"/>
      <c r="AU181" s="90"/>
    </row>
    <row r="182" spans="1:48" ht="165.75" hidden="1" customHeight="1">
      <c r="A182" s="371"/>
      <c r="B182" s="371"/>
      <c r="C182" s="367"/>
      <c r="D182" s="63" t="s">
        <v>165</v>
      </c>
      <c r="E182" s="97"/>
      <c r="F182" s="97"/>
      <c r="G182" s="85"/>
      <c r="H182" s="60"/>
      <c r="I182" s="70"/>
      <c r="J182" s="70"/>
      <c r="K182" s="70"/>
      <c r="L182" s="71"/>
      <c r="M182" s="71"/>
      <c r="N182" s="71"/>
      <c r="O182" s="70"/>
      <c r="P182" s="70"/>
      <c r="Q182" s="70"/>
      <c r="R182" s="71"/>
      <c r="S182" s="71"/>
      <c r="T182" s="71"/>
      <c r="U182" s="61"/>
      <c r="V182" s="61"/>
      <c r="W182" s="61"/>
      <c r="X182" s="209"/>
      <c r="Y182" s="209"/>
      <c r="Z182" s="209"/>
      <c r="AA182" s="103"/>
      <c r="AB182" s="103"/>
      <c r="AC182" s="103"/>
      <c r="AD182" s="209"/>
      <c r="AE182" s="209"/>
      <c r="AF182" s="209"/>
      <c r="AG182" s="103"/>
      <c r="AH182" s="103"/>
      <c r="AI182" s="103"/>
      <c r="AJ182" s="209"/>
      <c r="AK182" s="209"/>
      <c r="AL182" s="209"/>
      <c r="AM182" s="103"/>
      <c r="AN182" s="103"/>
      <c r="AO182" s="103"/>
      <c r="AP182" s="71"/>
      <c r="AQ182" s="71"/>
      <c r="AR182" s="107"/>
      <c r="AS182" s="90"/>
      <c r="AT182" s="90"/>
      <c r="AU182" s="90"/>
    </row>
    <row r="183" spans="1:48" ht="69.75" hidden="1" customHeight="1">
      <c r="A183" s="339" t="s">
        <v>164</v>
      </c>
      <c r="B183" s="340"/>
      <c r="C183" s="341"/>
      <c r="D183" s="80" t="s">
        <v>17</v>
      </c>
      <c r="E183" s="206"/>
      <c r="F183" s="206"/>
      <c r="G183" s="82"/>
      <c r="H183" s="206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06"/>
      <c r="V183" s="206"/>
      <c r="W183" s="206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0"/>
      <c r="AQ183" s="210"/>
      <c r="AR183" s="212"/>
      <c r="AS183" s="90"/>
      <c r="AT183" s="90"/>
      <c r="AU183" s="90"/>
    </row>
    <row r="184" spans="1:48" ht="109.5" hidden="1" customHeight="1">
      <c r="A184" s="342"/>
      <c r="B184" s="343"/>
      <c r="C184" s="344"/>
      <c r="D184" s="63" t="s">
        <v>165</v>
      </c>
      <c r="E184" s="60"/>
      <c r="F184" s="60"/>
      <c r="G184" s="59"/>
      <c r="H184" s="60"/>
      <c r="I184" s="70"/>
      <c r="J184" s="70"/>
      <c r="K184" s="70"/>
      <c r="L184" s="71"/>
      <c r="M184" s="71"/>
      <c r="N184" s="71"/>
      <c r="O184" s="70"/>
      <c r="P184" s="70"/>
      <c r="Q184" s="70"/>
      <c r="R184" s="71"/>
      <c r="S184" s="71"/>
      <c r="T184" s="71"/>
      <c r="U184" s="61"/>
      <c r="V184" s="61"/>
      <c r="W184" s="61"/>
      <c r="X184" s="209"/>
      <c r="Y184" s="209"/>
      <c r="Z184" s="209"/>
      <c r="AA184" s="103"/>
      <c r="AB184" s="103"/>
      <c r="AC184" s="103"/>
      <c r="AD184" s="209"/>
      <c r="AE184" s="209"/>
      <c r="AF184" s="209"/>
      <c r="AG184" s="103"/>
      <c r="AH184" s="103"/>
      <c r="AI184" s="103"/>
      <c r="AJ184" s="209"/>
      <c r="AK184" s="209"/>
      <c r="AL184" s="209"/>
      <c r="AM184" s="103"/>
      <c r="AN184" s="103"/>
      <c r="AO184" s="103"/>
      <c r="AP184" s="71"/>
      <c r="AQ184" s="71"/>
      <c r="AR184" s="107"/>
      <c r="AS184" s="90"/>
      <c r="AT184" s="90"/>
      <c r="AU184" s="90"/>
    </row>
    <row r="185" spans="1:48" ht="69.75" customHeight="1">
      <c r="A185" s="380" t="s">
        <v>114</v>
      </c>
      <c r="B185" s="380"/>
      <c r="C185" s="380"/>
      <c r="D185" s="229" t="s">
        <v>17</v>
      </c>
      <c r="E185" s="239">
        <f t="shared" ref="E185:F187" si="157">E98+E104+E122+E137+E143+E149</f>
        <v>85148.3</v>
      </c>
      <c r="F185" s="239">
        <f t="shared" si="157"/>
        <v>55053.360000000008</v>
      </c>
      <c r="G185" s="315">
        <f>F185/E185*100</f>
        <v>64.655853375816079</v>
      </c>
      <c r="H185" s="253"/>
      <c r="I185" s="253">
        <f t="shared" ref="I185:J187" si="158">I98+I104+I122+I137+I143+I149</f>
        <v>0</v>
      </c>
      <c r="J185" s="253">
        <f t="shared" si="158"/>
        <v>0</v>
      </c>
      <c r="K185" s="253"/>
      <c r="L185" s="253">
        <f t="shared" ref="L185:M187" si="159">L98+L104+L122+L137+L143+L149</f>
        <v>3596.5050000000001</v>
      </c>
      <c r="M185" s="253">
        <f t="shared" si="159"/>
        <v>3596.5050000000001</v>
      </c>
      <c r="N185" s="311">
        <f>M185/L185*100</f>
        <v>100</v>
      </c>
      <c r="O185" s="253">
        <f t="shared" ref="O185:P187" si="160">O98+O104+O122+O137+O143+O149</f>
        <v>15897.01</v>
      </c>
      <c r="P185" s="253">
        <f t="shared" si="160"/>
        <v>15897.01</v>
      </c>
      <c r="Q185" s="311">
        <f>P185/O185*100</f>
        <v>100</v>
      </c>
      <c r="R185" s="253">
        <f t="shared" ref="R185:S187" si="161">R98+R104+R122+R137+R143+R149</f>
        <v>7974.1850000000004</v>
      </c>
      <c r="S185" s="253">
        <f t="shared" si="161"/>
        <v>7974.1850000000004</v>
      </c>
      <c r="T185" s="311">
        <f>S185/R185*100</f>
        <v>100</v>
      </c>
      <c r="U185" s="253">
        <f t="shared" ref="U185:V187" si="162">U98+U104+U122+U137+U143+U149</f>
        <v>0</v>
      </c>
      <c r="V185" s="253">
        <f t="shared" si="162"/>
        <v>0</v>
      </c>
      <c r="W185" s="253"/>
      <c r="X185" s="253">
        <f t="shared" ref="X185:Y187" si="163">X98+X104+X122+X137+X143+X149</f>
        <v>18548.34</v>
      </c>
      <c r="Y185" s="253">
        <f t="shared" si="163"/>
        <v>18042.627</v>
      </c>
      <c r="Z185" s="253"/>
      <c r="AA185" s="253">
        <f t="shared" ref="AA185:AB187" si="164">AA98+AA104+AA122+AA137+AA143+AA149</f>
        <v>9861.9050000000007</v>
      </c>
      <c r="AB185" s="253">
        <f t="shared" si="164"/>
        <v>9543.0330000000013</v>
      </c>
      <c r="AC185" s="253"/>
      <c r="AD185" s="253">
        <f t="shared" ref="AD185:AE187" si="165">AD98+AD104+AD122+AD137+AD143+AD149</f>
        <v>10380</v>
      </c>
      <c r="AE185" s="253">
        <f t="shared" si="165"/>
        <v>0</v>
      </c>
      <c r="AF185" s="253"/>
      <c r="AG185" s="253">
        <f t="shared" ref="AG185:AH187" si="166">AG98+AG104+AG122+AG137+AG143+AG149</f>
        <v>6880</v>
      </c>
      <c r="AH185" s="253">
        <f t="shared" si="166"/>
        <v>0</v>
      </c>
      <c r="AI185" s="253"/>
      <c r="AJ185" s="253">
        <f t="shared" ref="AJ185:AK187" si="167">AJ98+AJ104+AJ122+AJ137+AJ143+AJ149</f>
        <v>6554.8119999999999</v>
      </c>
      <c r="AK185" s="253">
        <f t="shared" si="167"/>
        <v>0</v>
      </c>
      <c r="AL185" s="253"/>
      <c r="AM185" s="253">
        <f t="shared" ref="AM185:AN187" si="168">AM98+AM104+AM122+AM137+AM143+AM149</f>
        <v>5248.3470000000007</v>
      </c>
      <c r="AN185" s="253">
        <f t="shared" si="168"/>
        <v>0</v>
      </c>
      <c r="AO185" s="253"/>
      <c r="AP185" s="253">
        <f t="shared" ref="AP185:AQ187" si="169">AP98+AP104+AP122+AP137+AP143+AP149</f>
        <v>207.196</v>
      </c>
      <c r="AQ185" s="253">
        <f t="shared" si="169"/>
        <v>0</v>
      </c>
      <c r="AR185" s="253"/>
      <c r="AS185" s="90"/>
      <c r="AT185" s="90"/>
      <c r="AU185" s="90"/>
      <c r="AV185" s="308"/>
    </row>
    <row r="186" spans="1:48" ht="83.25" customHeight="1">
      <c r="A186" s="380"/>
      <c r="B186" s="380"/>
      <c r="C186" s="380"/>
      <c r="D186" s="230" t="s">
        <v>19</v>
      </c>
      <c r="E186" s="240">
        <f t="shared" si="157"/>
        <v>67040</v>
      </c>
      <c r="F186" s="240">
        <f t="shared" si="157"/>
        <v>46013.595000000008</v>
      </c>
      <c r="G186" s="297">
        <f t="shared" ref="G186:G187" si="170">F186/E186*100</f>
        <v>68.636030727923639</v>
      </c>
      <c r="H186" s="254"/>
      <c r="I186" s="254">
        <f t="shared" si="158"/>
        <v>0</v>
      </c>
      <c r="J186" s="254">
        <f t="shared" si="158"/>
        <v>0</v>
      </c>
      <c r="K186" s="254"/>
      <c r="L186" s="254">
        <f t="shared" si="159"/>
        <v>3296.5050000000001</v>
      </c>
      <c r="M186" s="254">
        <f t="shared" si="159"/>
        <v>3296.5050000000001</v>
      </c>
      <c r="N186" s="310">
        <f t="shared" ref="N186:N187" si="171">M186/L186*100</f>
        <v>100</v>
      </c>
      <c r="O186" s="254">
        <f t="shared" si="160"/>
        <v>13897.01</v>
      </c>
      <c r="P186" s="254">
        <f t="shared" si="160"/>
        <v>13897.01</v>
      </c>
      <c r="Q186" s="310">
        <f t="shared" ref="Q186:Q187" si="172">P186/O186*100</f>
        <v>100</v>
      </c>
      <c r="R186" s="254">
        <f t="shared" si="161"/>
        <v>7974.1850000000004</v>
      </c>
      <c r="S186" s="254">
        <f t="shared" si="161"/>
        <v>7974.1850000000004</v>
      </c>
      <c r="T186" s="310">
        <f t="shared" ref="T186:T187" si="173">S186/R186*100</f>
        <v>100</v>
      </c>
      <c r="U186" s="254">
        <f t="shared" si="162"/>
        <v>0</v>
      </c>
      <c r="V186" s="254">
        <f t="shared" si="162"/>
        <v>0</v>
      </c>
      <c r="W186" s="254"/>
      <c r="X186" s="254">
        <f t="shared" si="163"/>
        <v>12760</v>
      </c>
      <c r="Y186" s="254">
        <f t="shared" si="163"/>
        <v>12254.287</v>
      </c>
      <c r="Z186" s="254"/>
      <c r="AA186" s="254">
        <f t="shared" si="164"/>
        <v>8910.48</v>
      </c>
      <c r="AB186" s="254">
        <f t="shared" si="164"/>
        <v>8591.6080000000002</v>
      </c>
      <c r="AC186" s="254"/>
      <c r="AD186" s="254">
        <f t="shared" si="165"/>
        <v>6380</v>
      </c>
      <c r="AE186" s="254">
        <f t="shared" si="165"/>
        <v>0</v>
      </c>
      <c r="AF186" s="254"/>
      <c r="AG186" s="254">
        <f t="shared" si="166"/>
        <v>6880</v>
      </c>
      <c r="AH186" s="254">
        <f t="shared" si="166"/>
        <v>0</v>
      </c>
      <c r="AI186" s="254"/>
      <c r="AJ186" s="254">
        <f t="shared" si="167"/>
        <v>6554.8119999999999</v>
      </c>
      <c r="AK186" s="254">
        <f t="shared" si="167"/>
        <v>0</v>
      </c>
      <c r="AL186" s="254"/>
      <c r="AM186" s="254">
        <f t="shared" si="168"/>
        <v>179.81200000000001</v>
      </c>
      <c r="AN186" s="254">
        <f t="shared" si="168"/>
        <v>0</v>
      </c>
      <c r="AO186" s="254"/>
      <c r="AP186" s="254">
        <f t="shared" si="169"/>
        <v>207.196</v>
      </c>
      <c r="AQ186" s="254">
        <f t="shared" si="169"/>
        <v>0</v>
      </c>
      <c r="AR186" s="254"/>
      <c r="AS186" s="90"/>
      <c r="AT186" s="90"/>
      <c r="AU186" s="90"/>
      <c r="AV186" s="308"/>
    </row>
    <row r="187" spans="1:48" ht="69.75" customHeight="1">
      <c r="A187" s="380"/>
      <c r="B187" s="380"/>
      <c r="C187" s="380"/>
      <c r="D187" s="230" t="s">
        <v>28</v>
      </c>
      <c r="E187" s="240">
        <f t="shared" si="157"/>
        <v>18108.3</v>
      </c>
      <c r="F187" s="240">
        <f t="shared" si="157"/>
        <v>9039.7649999999994</v>
      </c>
      <c r="G187" s="297">
        <f t="shared" si="170"/>
        <v>49.920561289574394</v>
      </c>
      <c r="H187" s="254"/>
      <c r="I187" s="254">
        <f t="shared" si="158"/>
        <v>0</v>
      </c>
      <c r="J187" s="254">
        <f t="shared" si="158"/>
        <v>0</v>
      </c>
      <c r="K187" s="254"/>
      <c r="L187" s="254">
        <f t="shared" si="159"/>
        <v>300</v>
      </c>
      <c r="M187" s="254">
        <f t="shared" si="159"/>
        <v>300</v>
      </c>
      <c r="N187" s="310">
        <f t="shared" si="171"/>
        <v>100</v>
      </c>
      <c r="O187" s="254">
        <f t="shared" si="160"/>
        <v>2000</v>
      </c>
      <c r="P187" s="254">
        <f t="shared" si="160"/>
        <v>2000</v>
      </c>
      <c r="Q187" s="310">
        <f t="shared" si="172"/>
        <v>100</v>
      </c>
      <c r="R187" s="254">
        <f t="shared" si="161"/>
        <v>0</v>
      </c>
      <c r="S187" s="254">
        <f t="shared" si="161"/>
        <v>0</v>
      </c>
      <c r="T187" s="310" t="e">
        <f t="shared" si="173"/>
        <v>#DIV/0!</v>
      </c>
      <c r="U187" s="254">
        <f t="shared" si="162"/>
        <v>0</v>
      </c>
      <c r="V187" s="254">
        <f t="shared" si="162"/>
        <v>0</v>
      </c>
      <c r="W187" s="254"/>
      <c r="X187" s="254">
        <f t="shared" si="163"/>
        <v>5788.34</v>
      </c>
      <c r="Y187" s="254">
        <f t="shared" si="163"/>
        <v>5788.34</v>
      </c>
      <c r="Z187" s="254"/>
      <c r="AA187" s="254">
        <f t="shared" si="164"/>
        <v>951.42500000000007</v>
      </c>
      <c r="AB187" s="254">
        <f t="shared" si="164"/>
        <v>951.42500000000007</v>
      </c>
      <c r="AC187" s="254"/>
      <c r="AD187" s="254">
        <f t="shared" si="165"/>
        <v>4000</v>
      </c>
      <c r="AE187" s="254">
        <f t="shared" si="165"/>
        <v>0</v>
      </c>
      <c r="AF187" s="254"/>
      <c r="AG187" s="254">
        <f t="shared" si="166"/>
        <v>0</v>
      </c>
      <c r="AH187" s="254">
        <f t="shared" si="166"/>
        <v>0</v>
      </c>
      <c r="AI187" s="254"/>
      <c r="AJ187" s="254">
        <f t="shared" si="167"/>
        <v>0</v>
      </c>
      <c r="AK187" s="254">
        <f t="shared" si="167"/>
        <v>0</v>
      </c>
      <c r="AL187" s="254"/>
      <c r="AM187" s="254">
        <f t="shared" si="168"/>
        <v>5068.5350000000008</v>
      </c>
      <c r="AN187" s="254">
        <f t="shared" si="168"/>
        <v>0</v>
      </c>
      <c r="AO187" s="254"/>
      <c r="AP187" s="254">
        <f t="shared" si="169"/>
        <v>0</v>
      </c>
      <c r="AQ187" s="254">
        <f t="shared" si="169"/>
        <v>0</v>
      </c>
      <c r="AR187" s="254"/>
      <c r="AS187" s="90"/>
      <c r="AT187" s="90"/>
      <c r="AU187" s="90"/>
      <c r="AV187" s="308"/>
    </row>
    <row r="188" spans="1:48" ht="74.25" hidden="1" customHeight="1">
      <c r="A188" s="380"/>
      <c r="B188" s="380"/>
      <c r="C188" s="380"/>
      <c r="D188" s="241" t="s">
        <v>157</v>
      </c>
      <c r="E188" s="240"/>
      <c r="F188" s="240"/>
      <c r="G188" s="240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90"/>
      <c r="AT188" s="90"/>
      <c r="AU188" s="90"/>
    </row>
    <row r="189" spans="1:48" ht="78.75" hidden="1" customHeight="1">
      <c r="A189" s="380"/>
      <c r="B189" s="380"/>
      <c r="C189" s="380"/>
      <c r="D189" s="242" t="s">
        <v>43</v>
      </c>
      <c r="E189" s="240"/>
      <c r="F189" s="240"/>
      <c r="G189" s="240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90"/>
      <c r="AT189" s="90"/>
      <c r="AU189" s="90"/>
    </row>
    <row r="190" spans="1:48" ht="32.4">
      <c r="A190" s="109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98"/>
      <c r="AU190" s="90"/>
    </row>
    <row r="191" spans="1:48" ht="32.4" hidden="1">
      <c r="A191" s="111" t="s">
        <v>21</v>
      </c>
      <c r="B191" s="112"/>
      <c r="C191" s="89"/>
      <c r="D191" s="89"/>
      <c r="E191" s="113"/>
      <c r="F191" s="113"/>
      <c r="G191" s="113"/>
      <c r="H191" s="113"/>
      <c r="I191" s="89"/>
      <c r="J191" s="89"/>
      <c r="K191" s="89"/>
      <c r="L191" s="89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5"/>
      <c r="AR191" s="115"/>
      <c r="AS191" s="42"/>
      <c r="AT191" s="42"/>
      <c r="AU191" s="42"/>
    </row>
    <row r="192" spans="1:48" ht="32.4" hidden="1">
      <c r="A192" s="421" t="s">
        <v>45</v>
      </c>
      <c r="B192" s="422"/>
      <c r="C192" s="423"/>
      <c r="D192" s="116" t="s">
        <v>17</v>
      </c>
      <c r="E192" s="117"/>
      <c r="F192" s="117"/>
      <c r="G192" s="117"/>
      <c r="H192" s="117"/>
      <c r="I192" s="118"/>
      <c r="J192" s="118"/>
      <c r="K192" s="118"/>
      <c r="L192" s="118"/>
      <c r="M192" s="118"/>
      <c r="N192" s="118"/>
      <c r="O192" s="118"/>
      <c r="P192" s="118"/>
      <c r="Q192" s="119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20"/>
      <c r="AR192" s="121"/>
      <c r="AS192" s="83"/>
      <c r="AT192" s="83"/>
      <c r="AU192" s="83"/>
    </row>
    <row r="193" spans="1:47" ht="97.2" hidden="1">
      <c r="A193" s="424"/>
      <c r="B193" s="425"/>
      <c r="C193" s="426"/>
      <c r="D193" s="116" t="s">
        <v>18</v>
      </c>
      <c r="E193" s="122"/>
      <c r="F193" s="122"/>
      <c r="G193" s="122"/>
      <c r="H193" s="122"/>
      <c r="I193" s="123"/>
      <c r="J193" s="123"/>
      <c r="K193" s="123"/>
      <c r="L193" s="123"/>
      <c r="M193" s="123"/>
      <c r="N193" s="123"/>
      <c r="O193" s="123"/>
      <c r="P193" s="123"/>
      <c r="Q193" s="124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5"/>
      <c r="AR193" s="125"/>
      <c r="AS193" s="55"/>
      <c r="AT193" s="55"/>
      <c r="AU193" s="55"/>
    </row>
    <row r="194" spans="1:47" ht="129.6" hidden="1">
      <c r="A194" s="424"/>
      <c r="B194" s="425"/>
      <c r="C194" s="426"/>
      <c r="D194" s="126" t="s">
        <v>19</v>
      </c>
      <c r="E194" s="122"/>
      <c r="F194" s="122"/>
      <c r="G194" s="122"/>
      <c r="H194" s="122"/>
      <c r="I194" s="123"/>
      <c r="J194" s="123"/>
      <c r="K194" s="123"/>
      <c r="L194" s="123"/>
      <c r="M194" s="123"/>
      <c r="N194" s="123"/>
      <c r="O194" s="123"/>
      <c r="P194" s="123"/>
      <c r="Q194" s="124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5"/>
      <c r="AR194" s="125"/>
      <c r="AS194" s="55"/>
      <c r="AT194" s="55"/>
      <c r="AU194" s="55"/>
    </row>
    <row r="195" spans="1:47" ht="64.8" hidden="1">
      <c r="A195" s="424"/>
      <c r="B195" s="425"/>
      <c r="C195" s="426"/>
      <c r="D195" s="126" t="s">
        <v>28</v>
      </c>
      <c r="E195" s="122"/>
      <c r="F195" s="122"/>
      <c r="G195" s="122"/>
      <c r="H195" s="122"/>
      <c r="I195" s="123"/>
      <c r="J195" s="123"/>
      <c r="K195" s="123"/>
      <c r="L195" s="123"/>
      <c r="M195" s="123"/>
      <c r="N195" s="123"/>
      <c r="O195" s="123"/>
      <c r="P195" s="123"/>
      <c r="Q195" s="124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5"/>
      <c r="AR195" s="125"/>
      <c r="AS195" s="55"/>
      <c r="AT195" s="55"/>
      <c r="AU195" s="55"/>
    </row>
    <row r="196" spans="1:47" ht="129.6" hidden="1">
      <c r="A196" s="424"/>
      <c r="B196" s="425"/>
      <c r="C196" s="426"/>
      <c r="D196" s="127" t="s">
        <v>29</v>
      </c>
      <c r="E196" s="122"/>
      <c r="F196" s="122"/>
      <c r="G196" s="122"/>
      <c r="H196" s="122"/>
      <c r="I196" s="123"/>
      <c r="J196" s="123"/>
      <c r="K196" s="123"/>
      <c r="L196" s="123"/>
      <c r="M196" s="123"/>
      <c r="N196" s="123"/>
      <c r="O196" s="123"/>
      <c r="P196" s="123"/>
      <c r="Q196" s="124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5"/>
      <c r="AR196" s="125"/>
      <c r="AS196" s="55"/>
      <c r="AT196" s="55"/>
      <c r="AU196" s="55"/>
    </row>
    <row r="197" spans="1:47" ht="162" hidden="1">
      <c r="A197" s="427"/>
      <c r="B197" s="428"/>
      <c r="C197" s="429"/>
      <c r="D197" s="128" t="s">
        <v>43</v>
      </c>
      <c r="E197" s="122"/>
      <c r="F197" s="122"/>
      <c r="G197" s="122"/>
      <c r="H197" s="122"/>
      <c r="I197" s="123"/>
      <c r="J197" s="123"/>
      <c r="K197" s="123"/>
      <c r="L197" s="123"/>
      <c r="M197" s="123"/>
      <c r="N197" s="123"/>
      <c r="O197" s="123"/>
      <c r="P197" s="123"/>
      <c r="Q197" s="124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5"/>
      <c r="AR197" s="125"/>
      <c r="AS197" s="55"/>
      <c r="AT197" s="55"/>
      <c r="AU197" s="55"/>
    </row>
    <row r="198" spans="1:47" ht="32.4" hidden="1">
      <c r="A198" s="421" t="s">
        <v>22</v>
      </c>
      <c r="B198" s="422"/>
      <c r="C198" s="406"/>
      <c r="D198" s="116" t="s">
        <v>17</v>
      </c>
      <c r="E198" s="117"/>
      <c r="F198" s="117"/>
      <c r="G198" s="117"/>
      <c r="H198" s="117"/>
      <c r="I198" s="118"/>
      <c r="J198" s="118"/>
      <c r="K198" s="118"/>
      <c r="L198" s="118"/>
      <c r="M198" s="118"/>
      <c r="N198" s="118"/>
      <c r="O198" s="118"/>
      <c r="P198" s="118"/>
      <c r="Q198" s="119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20"/>
      <c r="AR198" s="120"/>
      <c r="AS198" s="55"/>
      <c r="AT198" s="55"/>
      <c r="AU198" s="55"/>
    </row>
    <row r="199" spans="1:47" ht="97.2" hidden="1">
      <c r="A199" s="424"/>
      <c r="B199" s="425"/>
      <c r="C199" s="406"/>
      <c r="D199" s="116" t="s">
        <v>18</v>
      </c>
      <c r="E199" s="122"/>
      <c r="F199" s="122"/>
      <c r="G199" s="122"/>
      <c r="H199" s="122"/>
      <c r="I199" s="123"/>
      <c r="J199" s="123"/>
      <c r="K199" s="123"/>
      <c r="L199" s="123"/>
      <c r="M199" s="123"/>
      <c r="N199" s="123"/>
      <c r="O199" s="123"/>
      <c r="P199" s="123"/>
      <c r="Q199" s="124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5"/>
      <c r="AR199" s="125"/>
      <c r="AS199" s="55"/>
      <c r="AT199" s="55"/>
      <c r="AU199" s="55"/>
    </row>
    <row r="200" spans="1:47" ht="129.6" hidden="1">
      <c r="A200" s="424"/>
      <c r="B200" s="425"/>
      <c r="C200" s="406"/>
      <c r="D200" s="126" t="s">
        <v>19</v>
      </c>
      <c r="E200" s="122"/>
      <c r="F200" s="122"/>
      <c r="G200" s="122"/>
      <c r="H200" s="122"/>
      <c r="I200" s="123"/>
      <c r="J200" s="123"/>
      <c r="K200" s="123"/>
      <c r="L200" s="123"/>
      <c r="M200" s="123"/>
      <c r="N200" s="123"/>
      <c r="O200" s="123"/>
      <c r="P200" s="123"/>
      <c r="Q200" s="124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5"/>
      <c r="AR200" s="125"/>
      <c r="AS200" s="55"/>
      <c r="AT200" s="55"/>
      <c r="AU200" s="55"/>
    </row>
    <row r="201" spans="1:47" ht="64.8" hidden="1">
      <c r="A201" s="424"/>
      <c r="B201" s="425"/>
      <c r="C201" s="406"/>
      <c r="D201" s="126" t="s">
        <v>28</v>
      </c>
      <c r="E201" s="122"/>
      <c r="F201" s="122"/>
      <c r="G201" s="122"/>
      <c r="H201" s="122"/>
      <c r="I201" s="123"/>
      <c r="J201" s="123"/>
      <c r="K201" s="123"/>
      <c r="L201" s="123"/>
      <c r="M201" s="123"/>
      <c r="N201" s="123"/>
      <c r="O201" s="123"/>
      <c r="P201" s="123"/>
      <c r="Q201" s="124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5"/>
      <c r="AR201" s="125"/>
      <c r="AS201" s="55"/>
      <c r="AT201" s="55"/>
      <c r="AU201" s="55"/>
    </row>
    <row r="202" spans="1:47" ht="129.6" hidden="1">
      <c r="A202" s="424"/>
      <c r="B202" s="425"/>
      <c r="C202" s="406"/>
      <c r="D202" s="127" t="s">
        <v>29</v>
      </c>
      <c r="E202" s="122"/>
      <c r="F202" s="122"/>
      <c r="G202" s="122"/>
      <c r="H202" s="122"/>
      <c r="I202" s="123"/>
      <c r="J202" s="123"/>
      <c r="K202" s="123"/>
      <c r="L202" s="123"/>
      <c r="M202" s="123"/>
      <c r="N202" s="123"/>
      <c r="O202" s="123"/>
      <c r="P202" s="123"/>
      <c r="Q202" s="124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5"/>
      <c r="AR202" s="125"/>
      <c r="AS202" s="55"/>
      <c r="AT202" s="55"/>
      <c r="AU202" s="55"/>
    </row>
    <row r="203" spans="1:47" ht="162" hidden="1">
      <c r="A203" s="427"/>
      <c r="B203" s="428"/>
      <c r="C203" s="406"/>
      <c r="D203" s="128" t="s">
        <v>43</v>
      </c>
      <c r="E203" s="122"/>
      <c r="F203" s="122"/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4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5"/>
      <c r="AR203" s="129"/>
      <c r="AS203" s="108"/>
      <c r="AT203" s="108"/>
      <c r="AU203" s="108"/>
    </row>
    <row r="204" spans="1:47" ht="32.4" hidden="1">
      <c r="A204" s="111" t="s">
        <v>21</v>
      </c>
      <c r="B204" s="112"/>
      <c r="C204" s="89"/>
      <c r="D204" s="89"/>
      <c r="E204" s="113"/>
      <c r="F204" s="113"/>
      <c r="G204" s="113"/>
      <c r="H204" s="113"/>
      <c r="I204" s="89"/>
      <c r="J204" s="89"/>
      <c r="K204" s="89"/>
      <c r="L204" s="89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5"/>
      <c r="AR204" s="115"/>
      <c r="AS204" s="42"/>
      <c r="AT204" s="42"/>
      <c r="AU204" s="42"/>
    </row>
    <row r="205" spans="1:47" ht="32.4" hidden="1">
      <c r="A205" s="409" t="s">
        <v>46</v>
      </c>
      <c r="B205" s="410"/>
      <c r="C205" s="410"/>
      <c r="D205" s="126" t="s">
        <v>23</v>
      </c>
      <c r="E205" s="117"/>
      <c r="F205" s="117"/>
      <c r="G205" s="117"/>
      <c r="H205" s="117"/>
      <c r="I205" s="130"/>
      <c r="J205" s="130"/>
      <c r="K205" s="130"/>
      <c r="L205" s="130"/>
      <c r="M205" s="130"/>
      <c r="N205" s="130"/>
      <c r="O205" s="130"/>
      <c r="P205" s="130"/>
      <c r="Q205" s="131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2"/>
      <c r="AR205" s="133"/>
      <c r="AS205" s="83"/>
      <c r="AT205" s="83"/>
      <c r="AU205" s="83"/>
    </row>
    <row r="206" spans="1:47" ht="97.2" hidden="1">
      <c r="A206" s="411"/>
      <c r="B206" s="412"/>
      <c r="C206" s="412"/>
      <c r="D206" s="116" t="s">
        <v>18</v>
      </c>
      <c r="E206" s="122"/>
      <c r="F206" s="122"/>
      <c r="G206" s="122"/>
      <c r="H206" s="122"/>
      <c r="I206" s="134"/>
      <c r="J206" s="134"/>
      <c r="K206" s="134"/>
      <c r="L206" s="134"/>
      <c r="M206" s="134"/>
      <c r="N206" s="134"/>
      <c r="O206" s="134"/>
      <c r="P206" s="134"/>
      <c r="Q206" s="135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6"/>
      <c r="AR206" s="136"/>
      <c r="AS206" s="55"/>
      <c r="AT206" s="55"/>
      <c r="AU206" s="55"/>
    </row>
    <row r="207" spans="1:47" ht="129.6" hidden="1">
      <c r="A207" s="411"/>
      <c r="B207" s="412"/>
      <c r="C207" s="412"/>
      <c r="D207" s="126" t="s">
        <v>19</v>
      </c>
      <c r="E207" s="122"/>
      <c r="F207" s="122"/>
      <c r="G207" s="122"/>
      <c r="H207" s="122"/>
      <c r="I207" s="123"/>
      <c r="J207" s="123"/>
      <c r="K207" s="123"/>
      <c r="L207" s="123"/>
      <c r="M207" s="123"/>
      <c r="N207" s="123"/>
      <c r="O207" s="123"/>
      <c r="P207" s="123"/>
      <c r="Q207" s="124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5"/>
      <c r="AR207" s="125"/>
      <c r="AS207" s="55"/>
      <c r="AT207" s="55"/>
      <c r="AU207" s="55"/>
    </row>
    <row r="208" spans="1:47" ht="64.8" hidden="1">
      <c r="A208" s="411"/>
      <c r="B208" s="412"/>
      <c r="C208" s="412"/>
      <c r="D208" s="126" t="s">
        <v>28</v>
      </c>
      <c r="E208" s="122"/>
      <c r="F208" s="122"/>
      <c r="G208" s="122"/>
      <c r="H208" s="122"/>
      <c r="I208" s="123"/>
      <c r="J208" s="123"/>
      <c r="K208" s="123"/>
      <c r="L208" s="123"/>
      <c r="M208" s="123"/>
      <c r="N208" s="123"/>
      <c r="O208" s="123"/>
      <c r="P208" s="123"/>
      <c r="Q208" s="124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5"/>
      <c r="AR208" s="125"/>
      <c r="AS208" s="55"/>
      <c r="AT208" s="55"/>
      <c r="AU208" s="55"/>
    </row>
    <row r="209" spans="1:109" ht="129.6" hidden="1">
      <c r="A209" s="411"/>
      <c r="B209" s="412"/>
      <c r="C209" s="412"/>
      <c r="D209" s="127" t="s">
        <v>29</v>
      </c>
      <c r="E209" s="122"/>
      <c r="F209" s="122"/>
      <c r="G209" s="122"/>
      <c r="H209" s="122"/>
      <c r="I209" s="123"/>
      <c r="J209" s="123"/>
      <c r="K209" s="123"/>
      <c r="L209" s="123"/>
      <c r="M209" s="123"/>
      <c r="N209" s="123"/>
      <c r="O209" s="123"/>
      <c r="P209" s="123"/>
      <c r="Q209" s="124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5"/>
      <c r="AR209" s="125"/>
      <c r="AS209" s="55"/>
      <c r="AT209" s="55"/>
      <c r="AU209" s="55"/>
    </row>
    <row r="210" spans="1:109" ht="129.6" hidden="1">
      <c r="A210" s="411"/>
      <c r="B210" s="412"/>
      <c r="C210" s="412"/>
      <c r="D210" s="128" t="s">
        <v>20</v>
      </c>
      <c r="E210" s="122"/>
      <c r="F210" s="122"/>
      <c r="G210" s="122"/>
      <c r="H210" s="122"/>
      <c r="I210" s="123"/>
      <c r="J210" s="123"/>
      <c r="K210" s="123"/>
      <c r="L210" s="123"/>
      <c r="M210" s="123"/>
      <c r="N210" s="123"/>
      <c r="O210" s="123"/>
      <c r="P210" s="123"/>
      <c r="Q210" s="124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5"/>
      <c r="AR210" s="125"/>
      <c r="AS210" s="55"/>
      <c r="AT210" s="55"/>
      <c r="AU210" s="55"/>
    </row>
    <row r="211" spans="1:109" s="19" customFormat="1" ht="162" hidden="1">
      <c r="A211" s="413"/>
      <c r="B211" s="414"/>
      <c r="C211" s="414"/>
      <c r="D211" s="128" t="s">
        <v>43</v>
      </c>
      <c r="E211" s="67"/>
      <c r="F211" s="67"/>
      <c r="G211" s="67"/>
      <c r="H211" s="67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5"/>
      <c r="AR211" s="125"/>
      <c r="AS211" s="55"/>
      <c r="AT211" s="55"/>
      <c r="AU211" s="55"/>
    </row>
    <row r="212" spans="1:109" ht="32.4" hidden="1">
      <c r="A212" s="385" t="s">
        <v>47</v>
      </c>
      <c r="B212" s="386"/>
      <c r="C212" s="387"/>
      <c r="D212" s="128"/>
      <c r="E212" s="122"/>
      <c r="F212" s="122"/>
      <c r="G212" s="122"/>
      <c r="H212" s="122"/>
      <c r="I212" s="123"/>
      <c r="J212" s="123"/>
      <c r="K212" s="123"/>
      <c r="L212" s="123"/>
      <c r="M212" s="123"/>
      <c r="N212" s="123"/>
      <c r="O212" s="123"/>
      <c r="P212" s="123"/>
      <c r="Q212" s="124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15"/>
      <c r="AR212" s="137"/>
      <c r="AS212" s="83"/>
      <c r="AT212" s="83"/>
      <c r="AU212" s="83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</row>
    <row r="213" spans="1:109" ht="32.4" hidden="1">
      <c r="A213" s="409" t="s">
        <v>48</v>
      </c>
      <c r="B213" s="410"/>
      <c r="C213" s="410"/>
      <c r="D213" s="126" t="s">
        <v>23</v>
      </c>
      <c r="E213" s="117"/>
      <c r="F213" s="117"/>
      <c r="G213" s="117"/>
      <c r="H213" s="117"/>
      <c r="I213" s="130"/>
      <c r="J213" s="130"/>
      <c r="K213" s="130"/>
      <c r="L213" s="130"/>
      <c r="M213" s="130"/>
      <c r="N213" s="130"/>
      <c r="O213" s="130"/>
      <c r="P213" s="130"/>
      <c r="Q213" s="131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2"/>
      <c r="AR213" s="133"/>
      <c r="AS213" s="83"/>
      <c r="AT213" s="83"/>
      <c r="AU213" s="83"/>
    </row>
    <row r="214" spans="1:109" ht="97.2" hidden="1">
      <c r="A214" s="411"/>
      <c r="B214" s="412"/>
      <c r="C214" s="412"/>
      <c r="D214" s="116" t="s">
        <v>18</v>
      </c>
      <c r="E214" s="122"/>
      <c r="F214" s="122"/>
      <c r="G214" s="122"/>
      <c r="H214" s="122"/>
      <c r="I214" s="134"/>
      <c r="J214" s="134"/>
      <c r="K214" s="134"/>
      <c r="L214" s="134"/>
      <c r="M214" s="134"/>
      <c r="N214" s="134"/>
      <c r="O214" s="134"/>
      <c r="P214" s="134"/>
      <c r="Q214" s="135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6"/>
      <c r="AR214" s="136"/>
      <c r="AS214" s="55"/>
      <c r="AT214" s="55"/>
      <c r="AU214" s="55"/>
    </row>
    <row r="215" spans="1:109" ht="129.6" hidden="1">
      <c r="A215" s="411"/>
      <c r="B215" s="412"/>
      <c r="C215" s="412"/>
      <c r="D215" s="126" t="s">
        <v>19</v>
      </c>
      <c r="E215" s="122"/>
      <c r="F215" s="122"/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4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5"/>
      <c r="AR215" s="125"/>
      <c r="AS215" s="55"/>
      <c r="AT215" s="55"/>
      <c r="AU215" s="55"/>
    </row>
    <row r="216" spans="1:109" ht="64.8" hidden="1">
      <c r="A216" s="411"/>
      <c r="B216" s="412"/>
      <c r="C216" s="412"/>
      <c r="D216" s="126" t="s">
        <v>28</v>
      </c>
      <c r="E216" s="122"/>
      <c r="F216" s="122"/>
      <c r="G216" s="122"/>
      <c r="H216" s="122"/>
      <c r="I216" s="123"/>
      <c r="J216" s="123"/>
      <c r="K216" s="123"/>
      <c r="L216" s="123"/>
      <c r="M216" s="123"/>
      <c r="N216" s="123"/>
      <c r="O216" s="123"/>
      <c r="P216" s="123"/>
      <c r="Q216" s="124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5"/>
      <c r="AR216" s="125"/>
      <c r="AS216" s="55"/>
      <c r="AT216" s="55"/>
      <c r="AU216" s="55"/>
    </row>
    <row r="217" spans="1:109" ht="129.6" hidden="1">
      <c r="A217" s="411"/>
      <c r="B217" s="412"/>
      <c r="C217" s="412"/>
      <c r="D217" s="127" t="s">
        <v>29</v>
      </c>
      <c r="E217" s="122"/>
      <c r="F217" s="122"/>
      <c r="G217" s="122"/>
      <c r="H217" s="122"/>
      <c r="I217" s="123"/>
      <c r="J217" s="123"/>
      <c r="K217" s="123"/>
      <c r="L217" s="123"/>
      <c r="M217" s="123"/>
      <c r="N217" s="123"/>
      <c r="O217" s="123"/>
      <c r="P217" s="123"/>
      <c r="Q217" s="124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5"/>
      <c r="AR217" s="125"/>
      <c r="AS217" s="55"/>
      <c r="AT217" s="55"/>
      <c r="AU217" s="55"/>
    </row>
    <row r="218" spans="1:109" ht="129.6" hidden="1">
      <c r="A218" s="411"/>
      <c r="B218" s="412"/>
      <c r="C218" s="412"/>
      <c r="D218" s="128" t="s">
        <v>20</v>
      </c>
      <c r="E218" s="122"/>
      <c r="F218" s="122"/>
      <c r="G218" s="122"/>
      <c r="H218" s="122"/>
      <c r="I218" s="123"/>
      <c r="J218" s="123"/>
      <c r="K218" s="123"/>
      <c r="L218" s="123"/>
      <c r="M218" s="123"/>
      <c r="N218" s="123"/>
      <c r="O218" s="123"/>
      <c r="P218" s="123"/>
      <c r="Q218" s="124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5"/>
      <c r="AR218" s="125"/>
      <c r="AS218" s="55"/>
      <c r="AT218" s="55"/>
      <c r="AU218" s="55"/>
    </row>
    <row r="219" spans="1:109" s="19" customFormat="1" ht="162" hidden="1">
      <c r="A219" s="413"/>
      <c r="B219" s="414"/>
      <c r="C219" s="414"/>
      <c r="D219" s="128" t="s">
        <v>43</v>
      </c>
      <c r="E219" s="67"/>
      <c r="F219" s="67"/>
      <c r="G219" s="67"/>
      <c r="H219" s="67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5"/>
      <c r="AR219" s="125"/>
      <c r="AS219" s="55"/>
      <c r="AT219" s="55"/>
      <c r="AU219" s="55"/>
    </row>
    <row r="220" spans="1:109" ht="32.4" hidden="1">
      <c r="A220" s="388" t="s">
        <v>49</v>
      </c>
      <c r="B220" s="389"/>
      <c r="C220" s="390"/>
      <c r="D220" s="128"/>
      <c r="E220" s="67"/>
      <c r="F220" s="67"/>
      <c r="G220" s="67"/>
      <c r="H220" s="67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38"/>
      <c r="AR220" s="139"/>
      <c r="AS220" s="83"/>
      <c r="AT220" s="83"/>
      <c r="AU220" s="83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</row>
    <row r="221" spans="1:109" s="21" customFormat="1" ht="2.25" customHeight="1">
      <c r="A221" s="140"/>
      <c r="B221" s="140" t="s">
        <v>38</v>
      </c>
      <c r="C221" s="140"/>
      <c r="D221" s="141"/>
      <c r="E221" s="142"/>
      <c r="F221" s="142"/>
      <c r="G221" s="142"/>
      <c r="H221" s="142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4"/>
      <c r="AR221" s="144"/>
      <c r="AS221" s="145"/>
      <c r="AT221" s="145"/>
      <c r="AU221" s="145"/>
    </row>
    <row r="222" spans="1:109" s="21" customFormat="1" ht="45" customHeight="1">
      <c r="A222" s="140"/>
      <c r="B222" s="437" t="s">
        <v>56</v>
      </c>
      <c r="C222" s="437"/>
      <c r="D222" s="437"/>
      <c r="E222" s="437"/>
      <c r="F222" s="437"/>
      <c r="G222" s="437"/>
      <c r="H222" s="437"/>
      <c r="I222" s="437"/>
      <c r="J222" s="437"/>
      <c r="K222" s="437"/>
      <c r="L222" s="437"/>
      <c r="M222" s="437"/>
      <c r="N222" s="437"/>
      <c r="O222" s="437"/>
      <c r="P222" s="437"/>
      <c r="Q222" s="437"/>
      <c r="R222" s="437"/>
      <c r="S222" s="437"/>
      <c r="T222" s="437"/>
      <c r="U222" s="437"/>
      <c r="V222" s="437"/>
      <c r="W222" s="437"/>
      <c r="X222" s="437"/>
      <c r="Y222" s="437"/>
      <c r="Z222" s="437"/>
      <c r="AA222" s="437"/>
      <c r="AB222" s="437"/>
      <c r="AC222" s="437"/>
      <c r="AD222" s="437"/>
      <c r="AE222" s="437"/>
      <c r="AF222" s="437"/>
      <c r="AG222" s="437"/>
      <c r="AH222" s="437"/>
      <c r="AI222" s="437"/>
      <c r="AJ222" s="437"/>
      <c r="AK222" s="437"/>
      <c r="AL222" s="437"/>
      <c r="AM222" s="437"/>
      <c r="AN222" s="437"/>
      <c r="AO222" s="437"/>
      <c r="AP222" s="437"/>
      <c r="AQ222" s="437"/>
      <c r="AR222" s="437"/>
      <c r="AS222" s="437"/>
      <c r="AT222" s="437"/>
      <c r="AU222" s="437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</row>
    <row r="223" spans="1:109" ht="35.25" customHeight="1">
      <c r="A223" s="37"/>
      <c r="B223" s="436" t="s">
        <v>55</v>
      </c>
      <c r="C223" s="436"/>
      <c r="D223" s="436"/>
      <c r="E223" s="436"/>
      <c r="F223" s="436"/>
      <c r="G223" s="436"/>
      <c r="H223" s="436"/>
      <c r="I223" s="436"/>
      <c r="J223" s="436"/>
      <c r="K223" s="436"/>
      <c r="L223" s="436"/>
      <c r="M223" s="436"/>
      <c r="N223" s="436"/>
      <c r="O223" s="436"/>
      <c r="P223" s="436"/>
      <c r="Q223" s="436"/>
      <c r="R223" s="436"/>
      <c r="S223" s="436"/>
      <c r="T223" s="436"/>
      <c r="U223" s="436"/>
      <c r="V223" s="436"/>
      <c r="W223" s="436"/>
      <c r="X223" s="436"/>
      <c r="Y223" s="436"/>
      <c r="Z223" s="436"/>
      <c r="AA223" s="436"/>
      <c r="AB223" s="436"/>
      <c r="AC223" s="436"/>
      <c r="AD223" s="436"/>
      <c r="AE223" s="436"/>
      <c r="AF223" s="436"/>
      <c r="AG223" s="436"/>
      <c r="AH223" s="436"/>
      <c r="AI223" s="436"/>
      <c r="AJ223" s="436"/>
      <c r="AK223" s="436"/>
      <c r="AL223" s="436"/>
      <c r="AM223" s="436"/>
      <c r="AN223" s="436"/>
      <c r="AO223" s="436"/>
      <c r="AP223" s="436"/>
      <c r="AQ223" s="436"/>
      <c r="AR223" s="436"/>
      <c r="AS223" s="436"/>
      <c r="AT223" s="436"/>
      <c r="AU223" s="436"/>
    </row>
    <row r="224" spans="1:109" ht="61.2">
      <c r="A224" s="186" t="s">
        <v>35</v>
      </c>
      <c r="B224" s="186"/>
      <c r="C224" s="186"/>
      <c r="D224" s="187"/>
      <c r="E224" s="188"/>
      <c r="F224" s="189"/>
      <c r="G224" s="189"/>
      <c r="H224" s="189"/>
      <c r="I224" s="187" t="s">
        <v>181</v>
      </c>
      <c r="J224" s="189"/>
      <c r="K224" s="189"/>
      <c r="L224" s="189"/>
      <c r="M224" s="189"/>
      <c r="N224" s="189"/>
      <c r="O224" s="188"/>
      <c r="P224" s="189"/>
      <c r="Q224" s="146"/>
      <c r="R224" s="146"/>
      <c r="S224" s="146"/>
      <c r="T224" s="14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7"/>
      <c r="AR224" s="37"/>
      <c r="AS224" s="37"/>
      <c r="AT224" s="37"/>
      <c r="AU224" s="37"/>
    </row>
    <row r="225" spans="1:47" ht="37.5" customHeight="1">
      <c r="A225" s="186"/>
      <c r="B225" s="186"/>
      <c r="C225" s="186"/>
      <c r="D225" s="187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7"/>
      <c r="AR225" s="37"/>
      <c r="AS225" s="37"/>
      <c r="AT225" s="37"/>
      <c r="AU225" s="37"/>
    </row>
    <row r="226" spans="1:47" ht="61.2">
      <c r="A226" s="186" t="s">
        <v>115</v>
      </c>
      <c r="B226" s="186"/>
      <c r="C226" s="186"/>
      <c r="D226" s="187"/>
      <c r="E226" s="188"/>
      <c r="F226" s="188"/>
      <c r="G226" s="188"/>
      <c r="H226" s="188"/>
      <c r="I226" s="186"/>
      <c r="J226" s="188"/>
      <c r="K226" s="188"/>
      <c r="L226" s="188"/>
      <c r="M226" s="188"/>
      <c r="N226" s="188"/>
      <c r="O226" s="188"/>
      <c r="P226" s="188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7"/>
      <c r="AR226" s="37"/>
      <c r="AS226" s="37"/>
      <c r="AT226" s="37"/>
      <c r="AU226" s="37"/>
    </row>
    <row r="227" spans="1:47" ht="51" customHeight="1">
      <c r="A227" s="186" t="s">
        <v>30</v>
      </c>
      <c r="B227" s="186" t="s">
        <v>87</v>
      </c>
      <c r="C227" s="186"/>
      <c r="D227" s="187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7"/>
      <c r="AR227" s="37"/>
      <c r="AS227" s="37"/>
      <c r="AT227" s="37"/>
      <c r="AU227" s="37"/>
    </row>
    <row r="228" spans="1:47" ht="26.25" customHeight="1">
      <c r="A228" s="186"/>
      <c r="B228" s="186"/>
      <c r="C228" s="186"/>
      <c r="D228" s="187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7"/>
      <c r="AR228" s="37"/>
      <c r="AS228" s="37"/>
      <c r="AT228" s="37"/>
      <c r="AU228" s="37"/>
    </row>
    <row r="229" spans="1:47" ht="58.5" customHeight="1">
      <c r="A229" s="434" t="s">
        <v>202</v>
      </c>
      <c r="B229" s="434"/>
      <c r="C229" s="434"/>
      <c r="D229" s="435"/>
      <c r="E229" s="435"/>
      <c r="F229" s="435"/>
      <c r="G229" s="435"/>
      <c r="H229" s="435"/>
      <c r="I229" s="435"/>
      <c r="J229" s="435"/>
      <c r="K229" s="435"/>
      <c r="L229" s="435"/>
      <c r="M229" s="188"/>
      <c r="N229" s="188"/>
      <c r="O229" s="188"/>
      <c r="P229" s="188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7"/>
      <c r="AR229" s="37"/>
      <c r="AS229" s="37"/>
      <c r="AT229" s="37"/>
      <c r="AU229" s="37"/>
    </row>
    <row r="230" spans="1:47" ht="61.2">
      <c r="A230" s="186"/>
      <c r="B230" s="186"/>
      <c r="C230" s="186"/>
      <c r="D230" s="187"/>
      <c r="E230" s="188"/>
      <c r="F230" s="189"/>
      <c r="G230" s="189"/>
      <c r="H230" s="189"/>
      <c r="I230" s="186"/>
      <c r="J230" s="189"/>
      <c r="K230" s="189"/>
      <c r="L230" s="189"/>
      <c r="M230" s="189"/>
      <c r="N230" s="189"/>
      <c r="O230" s="189"/>
      <c r="P230" s="189"/>
      <c r="Q230" s="146"/>
      <c r="R230" s="146"/>
      <c r="S230" s="146"/>
      <c r="T230" s="14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7"/>
      <c r="AR230" s="37"/>
      <c r="AS230" s="37"/>
      <c r="AT230" s="37"/>
      <c r="AU230" s="37"/>
    </row>
    <row r="231" spans="1:47" ht="35.4">
      <c r="A231" s="33"/>
      <c r="B231" s="33"/>
      <c r="C231" s="33"/>
      <c r="D231" s="3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7"/>
      <c r="AR231" s="37"/>
      <c r="AS231" s="37"/>
      <c r="AT231" s="37"/>
      <c r="AU231" s="37"/>
    </row>
  </sheetData>
  <mergeCells count="192">
    <mergeCell ref="A229:L229"/>
    <mergeCell ref="A107:A109"/>
    <mergeCell ref="B107:B109"/>
    <mergeCell ref="C107:C109"/>
    <mergeCell ref="B223:AU223"/>
    <mergeCell ref="B222:AU222"/>
    <mergeCell ref="A213:C219"/>
    <mergeCell ref="B152:B154"/>
    <mergeCell ref="A155:A158"/>
    <mergeCell ref="B155:B158"/>
    <mergeCell ref="C155:C158"/>
    <mergeCell ref="A185:C189"/>
    <mergeCell ref="A152:A154"/>
    <mergeCell ref="A134:A136"/>
    <mergeCell ref="B134:B136"/>
    <mergeCell ref="C134:C136"/>
    <mergeCell ref="A198:B203"/>
    <mergeCell ref="A143:A145"/>
    <mergeCell ref="B143:B145"/>
    <mergeCell ref="C143:C145"/>
    <mergeCell ref="A131:A133"/>
    <mergeCell ref="A128:A130"/>
    <mergeCell ref="B128:B130"/>
    <mergeCell ref="C128:C130"/>
    <mergeCell ref="A119:A121"/>
    <mergeCell ref="B119:B121"/>
    <mergeCell ref="C119:C121"/>
    <mergeCell ref="B140:B142"/>
    <mergeCell ref="C140:C142"/>
    <mergeCell ref="A164:A168"/>
    <mergeCell ref="B131:B133"/>
    <mergeCell ref="C131:C133"/>
    <mergeCell ref="A137:A139"/>
    <mergeCell ref="B137:B139"/>
    <mergeCell ref="C137:C139"/>
    <mergeCell ref="A149:A151"/>
    <mergeCell ref="B149:B151"/>
    <mergeCell ref="C149:C151"/>
    <mergeCell ref="A159:A163"/>
    <mergeCell ref="B159:B163"/>
    <mergeCell ref="C159:C163"/>
    <mergeCell ref="A146:A148"/>
    <mergeCell ref="B146:B148"/>
    <mergeCell ref="C146:C148"/>
    <mergeCell ref="A116:A118"/>
    <mergeCell ref="A125:A127"/>
    <mergeCell ref="B125:B127"/>
    <mergeCell ref="C125:C127"/>
    <mergeCell ref="B116:B118"/>
    <mergeCell ref="A122:A124"/>
    <mergeCell ref="B122:B124"/>
    <mergeCell ref="C122:C124"/>
    <mergeCell ref="AS3:AS4"/>
    <mergeCell ref="A83:A85"/>
    <mergeCell ref="B83:B85"/>
    <mergeCell ref="C83:C85"/>
    <mergeCell ref="A86:A88"/>
    <mergeCell ref="B86:B88"/>
    <mergeCell ref="C86:C88"/>
    <mergeCell ref="A74:A76"/>
    <mergeCell ref="B74:B76"/>
    <mergeCell ref="C74:C76"/>
    <mergeCell ref="A77:A79"/>
    <mergeCell ref="B77:B79"/>
    <mergeCell ref="C77:C79"/>
    <mergeCell ref="A80:A82"/>
    <mergeCell ref="B80:B82"/>
    <mergeCell ref="B68:B70"/>
    <mergeCell ref="AT3:AT4"/>
    <mergeCell ref="A205:C211"/>
    <mergeCell ref="B101:B103"/>
    <mergeCell ref="C101:C103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9:A31"/>
    <mergeCell ref="B29:B31"/>
    <mergeCell ref="C29:C31"/>
    <mergeCell ref="A32:A34"/>
    <mergeCell ref="B32:B34"/>
    <mergeCell ref="C32:C34"/>
    <mergeCell ref="A35:A37"/>
    <mergeCell ref="B35:B37"/>
    <mergeCell ref="A192:C197"/>
    <mergeCell ref="A140:A142"/>
    <mergeCell ref="A11:AP11"/>
    <mergeCell ref="A110:A112"/>
    <mergeCell ref="A212:C212"/>
    <mergeCell ref="A220:C220"/>
    <mergeCell ref="AU3:AU4"/>
    <mergeCell ref="A2:A4"/>
    <mergeCell ref="B2:B4"/>
    <mergeCell ref="C2:C4"/>
    <mergeCell ref="D2:D4"/>
    <mergeCell ref="I3:J3"/>
    <mergeCell ref="L3:M3"/>
    <mergeCell ref="AA3:AB3"/>
    <mergeCell ref="AD3:AE3"/>
    <mergeCell ref="E3:H3"/>
    <mergeCell ref="O3:P3"/>
    <mergeCell ref="A5:C10"/>
    <mergeCell ref="A95:AP95"/>
    <mergeCell ref="R3:S3"/>
    <mergeCell ref="U3:V3"/>
    <mergeCell ref="C198:C203"/>
    <mergeCell ref="X3:Y3"/>
    <mergeCell ref="AJ3:AK3"/>
    <mergeCell ref="AM3:AN3"/>
    <mergeCell ref="AP3:AQ3"/>
    <mergeCell ref="AG3:AH3"/>
    <mergeCell ref="C71:C73"/>
    <mergeCell ref="A104:A106"/>
    <mergeCell ref="B104:B106"/>
    <mergeCell ref="C104:C106"/>
    <mergeCell ref="A92:C94"/>
    <mergeCell ref="B56:B58"/>
    <mergeCell ref="C56:C58"/>
    <mergeCell ref="A56:A58"/>
    <mergeCell ref="B59:B61"/>
    <mergeCell ref="A59:A61"/>
    <mergeCell ref="C59:C61"/>
    <mergeCell ref="B62:B64"/>
    <mergeCell ref="A101:A103"/>
    <mergeCell ref="A89:A91"/>
    <mergeCell ref="B89:B91"/>
    <mergeCell ref="C89:C91"/>
    <mergeCell ref="A65:A67"/>
    <mergeCell ref="A62:A64"/>
    <mergeCell ref="B65:B67"/>
    <mergeCell ref="A181:A182"/>
    <mergeCell ref="B181:B182"/>
    <mergeCell ref="C181:C182"/>
    <mergeCell ref="C65:C67"/>
    <mergeCell ref="A179:A180"/>
    <mergeCell ref="B179:B180"/>
    <mergeCell ref="C179:C180"/>
    <mergeCell ref="C116:C118"/>
    <mergeCell ref="B110:B112"/>
    <mergeCell ref="C110:C112"/>
    <mergeCell ref="B164:B168"/>
    <mergeCell ref="C164:C168"/>
    <mergeCell ref="A169:A173"/>
    <mergeCell ref="B169:B173"/>
    <mergeCell ref="C169:C173"/>
    <mergeCell ref="C152:C154"/>
    <mergeCell ref="C68:C70"/>
    <mergeCell ref="C80:C82"/>
    <mergeCell ref="A68:A70"/>
    <mergeCell ref="A71:A73"/>
    <mergeCell ref="B71:B73"/>
    <mergeCell ref="A113:A115"/>
    <mergeCell ref="B113:B115"/>
    <mergeCell ref="C113:C115"/>
    <mergeCell ref="A41:A43"/>
    <mergeCell ref="B41:B43"/>
    <mergeCell ref="C44:C46"/>
    <mergeCell ref="A44:A46"/>
    <mergeCell ref="A47:A49"/>
    <mergeCell ref="B47:B49"/>
    <mergeCell ref="C47:C49"/>
    <mergeCell ref="A50:A52"/>
    <mergeCell ref="B44:B46"/>
    <mergeCell ref="A53:A55"/>
    <mergeCell ref="C53:C55"/>
    <mergeCell ref="A174:C178"/>
    <mergeCell ref="A183:C184"/>
    <mergeCell ref="A13:AQ13"/>
    <mergeCell ref="A14:A16"/>
    <mergeCell ref="B14:B16"/>
    <mergeCell ref="C14:C16"/>
    <mergeCell ref="B26:B28"/>
    <mergeCell ref="A26:A28"/>
    <mergeCell ref="C26:C28"/>
    <mergeCell ref="A97:AQ97"/>
    <mergeCell ref="C98:C100"/>
    <mergeCell ref="B98:B100"/>
    <mergeCell ref="A98:A100"/>
    <mergeCell ref="C35:C37"/>
    <mergeCell ref="A38:A40"/>
    <mergeCell ref="B50:B52"/>
    <mergeCell ref="C50:C52"/>
    <mergeCell ref="C41:C43"/>
    <mergeCell ref="B38:B40"/>
    <mergeCell ref="C38:C40"/>
    <mergeCell ref="B53:B55"/>
    <mergeCell ref="C62:C64"/>
  </mergeCells>
  <conditionalFormatting sqref="CT95:CT96 ES95:ES96 GR95:GR96">
    <cfRule type="cellIs" dxfId="19" priority="2003" operator="notEqual">
      <formula>CS95</formula>
    </cfRule>
  </conditionalFormatting>
  <conditionalFormatting sqref="E191:E221 AN187:AR188 J176:Q176 I175:O177 P177:Q177 F174:F177 I164:AR164 E164:F166 R172:U172 I169:AR169 E169:F171 F169:F172 E164:E189 R175:AP177 F164:F167 R167:U167 I174:AQ174 I152:AR152 E152:F158 I155:AR155 I146:AR146 I140:AR140 G125 G128 G131 G134 E125:F136 I125:AR125 I128:AR128 I131:AR131 I134:AR134 I119:AR119 F107:F108 E107:F107 I107:AR107 F110:F111 E109:F110 I110:AR110 E112:F113 I113:AR113 E115:F116 I116:AR116 F113:F118 E107:E118 E118:F121 F80 I80:AR80 E68:F68 E71:F71 E74:F74 E77:F77 E83:F83 E86:F86 I86:AR86 I83:AR83 I77:AR77 Q69:Q71 I71:AR71 I68:AR68 F101:F102 E101:E103 I101:AR101 E98:F101 E53:F53 I53:AR53 AD5:AE5 X5:Y5 R5:S5 L5:M5 E32:F32 I59:AR59 AJ5:AK5 E47:E55 E47:F47 E17:E43 E50:F50 E41:F41 E38:F38 E35:F35 E10 F179:F180 I17:J17 O17:P17 U17:V17 AA17:AB17 AG17:AH17 AM17:AN17 AP17:AQ17 AJ17:AK17 AD17:AE17 X17:Y17 R17:S17 L17:M17 I20:AR20 I23:AR23 E17:F17 E20:F20 E23:F23 F89:F94 I89:J94 L89:M94 O89:P94 R89:S94 U89:V94 X89:Y94 AA89:AB94 AD89:AE94 AG89:AH94 AJ89:AK94 AM89:AN94 AP89:AR94 E5:F5 I26:J28 L26:M28 O26:P28 R26:S28 U26:V28 X26:Y28 AA26:AB28 AD26:AE28 AG26:AH28 AJ26:AK28 AM26:AN28 AP26:AQ28 I5:J5 O5:P5 U5:V5 AA5:AB5 AG5:AH5 AM5:AN5 AP5:AQ5 E65:F65 E65:E94 I68:J70 L68:M70 O68:P70 R68:S70 U68:V70 X68:Y70 AA68:AB70 AD68:AE70 AG68:AH70 AJ68:AK70 AM68:AN70 AP68:AQ70 F182:F189 I185:J189 L185:M189 O185:P189 R185:S189 U185:V189 X185:Y189 AA185:AB189 AD185:AE189 AG185:AH189 AJ185:AK189 AM185:AN189 AP185:AQ189 E103:F104 F26:F43 F47:F52 E59:F61 F65:F70 I104:AR104 I41:AR41 I74:P74 R74:AR74 Q78:Q79 Q87:Q89 G152:G155 Q153:Q154 E146:G148 N147 Q147 T147 E140:G142 N141 Q141 T141 N108 Q108 T108 N105:N106 Q105:Q106 T105:T106 I32:AR32 I35:AR35 I38:AR38 I50:AR50 I47:AR47 I65:AR65 I29:AR29">
    <cfRule type="cellIs" dxfId="18" priority="2004" operator="notEqual">
      <formula>#REF!</formula>
    </cfRule>
  </conditionalFormatting>
  <conditionalFormatting sqref="CT104:CT105 ES104:ES105 GR104:GR105">
    <cfRule type="cellIs" dxfId="17" priority="1957" operator="notEqual">
      <formula>CS104</formula>
    </cfRule>
  </conditionalFormatting>
  <conditionalFormatting sqref="CT122:CT123 ES122:ES123 GR122:GR123">
    <cfRule type="cellIs" dxfId="16" priority="1791" operator="notEqual">
      <formula>CS122</formula>
    </cfRule>
  </conditionalFormatting>
  <conditionalFormatting sqref="CT137:CT138 ES137:ES138 GR137:GR138">
    <cfRule type="cellIs" dxfId="15" priority="1595" operator="notEqual">
      <formula>CS137</formula>
    </cfRule>
  </conditionalFormatting>
  <conditionalFormatting sqref="CT143:CT144 ES143:ES144 GR143:GR144">
    <cfRule type="cellIs" dxfId="14" priority="1549" operator="notEqual">
      <formula>CS143</formula>
    </cfRule>
  </conditionalFormatting>
  <conditionalFormatting sqref="CT149:CT150 ES149:ES150 GR149:GR150">
    <cfRule type="cellIs" dxfId="13" priority="1503" operator="notEqual">
      <formula>CS149</formula>
    </cfRule>
  </conditionalFormatting>
  <conditionalFormatting sqref="CT159:CT162 ES159:ES162 GR159:GR162">
    <cfRule type="cellIs" dxfId="12" priority="1397" operator="notEqual">
      <formula>CS159</formula>
    </cfRule>
  </conditionalFormatting>
  <conditionalFormatting sqref="E71:F71 I71:AR71 E72:E73">
    <cfRule type="cellIs" dxfId="11" priority="12" operator="notEqual">
      <formula>#REF!</formula>
    </cfRule>
  </conditionalFormatting>
  <conditionalFormatting sqref="E74:F74 E75:E76 I74:P74 R74:AR74">
    <cfRule type="cellIs" dxfId="10" priority="11" operator="notEqual">
      <formula>#REF!</formula>
    </cfRule>
  </conditionalFormatting>
  <conditionalFormatting sqref="E77:F77 I77:AR77 E78:E79 Q78:Q79">
    <cfRule type="cellIs" dxfId="9" priority="10" operator="notEqual">
      <formula>#REF!</formula>
    </cfRule>
  </conditionalFormatting>
  <conditionalFormatting sqref="E83:F83 I83:AR83 E84:E85">
    <cfRule type="cellIs" dxfId="8" priority="9" operator="notEqual">
      <formula>#REF!</formula>
    </cfRule>
  </conditionalFormatting>
  <conditionalFormatting sqref="E86:F86 I86:AR86 E87:E88 Q87:Q89">
    <cfRule type="cellIs" dxfId="7" priority="8" operator="notEqual">
      <formula>#REF!</formula>
    </cfRule>
  </conditionalFormatting>
  <conditionalFormatting sqref="E89:F89 I89:AR89 E90:E91">
    <cfRule type="cellIs" dxfId="6" priority="7" operator="notEqual">
      <formula>#REF!</formula>
    </cfRule>
  </conditionalFormatting>
  <conditionalFormatting sqref="E101:F103 I101:AR101">
    <cfRule type="cellIs" dxfId="5" priority="6" operator="notEqual">
      <formula>#REF!</formula>
    </cfRule>
  </conditionalFormatting>
  <conditionalFormatting sqref="I107:AR107 E107:F118 I110:AR110 I113:AR113 I116:AR116 N108 Q108 T108">
    <cfRule type="cellIs" dxfId="4" priority="5" operator="notEqual">
      <formula>#REF!</formula>
    </cfRule>
  </conditionalFormatting>
  <conditionalFormatting sqref="G125 G128 E125:F130 I125:AR125 I128:AR128">
    <cfRule type="cellIs" dxfId="3" priority="4" operator="notEqual">
      <formula>#REF!</formula>
    </cfRule>
  </conditionalFormatting>
  <conditionalFormatting sqref="I140:AR140 E140:G142 N141 Q141 T141">
    <cfRule type="cellIs" dxfId="2" priority="3" operator="notEqual">
      <formula>#REF!</formula>
    </cfRule>
  </conditionalFormatting>
  <conditionalFormatting sqref="I146:AR146 E146:G148 N147 Q147 T147">
    <cfRule type="cellIs" dxfId="1" priority="2" operator="notEqual">
      <formula>#REF!</formula>
    </cfRule>
  </conditionalFormatting>
  <conditionalFormatting sqref="I152:AR152 E152:G154 Q153:Q154">
    <cfRule type="cellIs" dxfId="0" priority="1" operator="notEqual">
      <formula>#REF!</formula>
    </cfRule>
  </conditionalFormatting>
  <pageMargins left="0.19685039370078741" right="0.19685039370078741" top="0.19648692810457516" bottom="0.78860294117647056" header="0.11811023622047245" footer="0.11811023622047245"/>
  <pageSetup paperSize="9" scale="13" fitToHeight="11" orientation="landscape" r:id="rId1"/>
  <rowBreaks count="1" manualBreakCount="1">
    <brk id="52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R44"/>
  <sheetViews>
    <sheetView view="pageBreakPreview" topLeftCell="A28" zoomScale="60" workbookViewId="0">
      <selection activeCell="C43" sqref="C43"/>
    </sheetView>
  </sheetViews>
  <sheetFormatPr defaultRowHeight="14.4"/>
  <cols>
    <col min="1" max="1" width="9.5546875" customWidth="1"/>
    <col min="2" max="2" width="9.33203125" customWidth="1"/>
    <col min="3" max="3" width="123.6640625" customWidth="1"/>
    <col min="4" max="4" width="13.109375" customWidth="1"/>
    <col min="5" max="5" width="24.6640625" customWidth="1"/>
    <col min="6" max="6" width="16.6640625" customWidth="1"/>
    <col min="7" max="7" width="15.5546875" customWidth="1"/>
    <col min="8" max="8" width="14.109375" customWidth="1"/>
    <col min="9" max="10" width="7" customWidth="1"/>
    <col min="11" max="11" width="4.88671875" customWidth="1"/>
    <col min="12" max="12" width="6.6640625" customWidth="1"/>
    <col min="13" max="13" width="7.33203125" customWidth="1"/>
    <col min="14" max="14" width="4.6640625" customWidth="1"/>
    <col min="15" max="16" width="7" customWidth="1"/>
    <col min="17" max="17" width="4.88671875" customWidth="1"/>
    <col min="18" max="18" width="7" customWidth="1"/>
    <col min="19" max="19" width="7.44140625" customWidth="1"/>
    <col min="20" max="20" width="5.109375" customWidth="1"/>
    <col min="21" max="21" width="7" customWidth="1"/>
    <col min="22" max="22" width="7.33203125" customWidth="1"/>
    <col min="23" max="23" width="5.33203125" customWidth="1"/>
    <col min="24" max="24" width="7.33203125" customWidth="1"/>
    <col min="25" max="25" width="7.44140625" customWidth="1"/>
    <col min="26" max="26" width="5.5546875" customWidth="1"/>
    <col min="27" max="27" width="7" customWidth="1"/>
    <col min="28" max="28" width="6.88671875" customWidth="1"/>
    <col min="29" max="29" width="4.88671875" customWidth="1"/>
    <col min="30" max="31" width="6.33203125" customWidth="1"/>
    <col min="32" max="32" width="4.88671875" customWidth="1"/>
    <col min="33" max="33" width="5.88671875" customWidth="1"/>
    <col min="34" max="34" width="6.6640625" customWidth="1"/>
    <col min="35" max="35" width="5.33203125" customWidth="1"/>
    <col min="36" max="36" width="6.109375" customWidth="1"/>
    <col min="37" max="37" width="6.6640625" customWidth="1"/>
    <col min="38" max="38" width="5.109375" customWidth="1"/>
    <col min="39" max="39" width="6.6640625" customWidth="1"/>
    <col min="40" max="40" width="7" customWidth="1"/>
    <col min="41" max="41" width="6.33203125" customWidth="1"/>
    <col min="42" max="42" width="10.88671875" customWidth="1"/>
  </cols>
  <sheetData>
    <row r="2" spans="1:44" ht="1.5" customHeight="1"/>
    <row r="3" spans="1:44" hidden="1"/>
    <row r="4" spans="1:44" ht="71.25" customHeight="1">
      <c r="A4" s="147"/>
      <c r="B4" s="320" t="s">
        <v>189</v>
      </c>
      <c r="C4" s="320"/>
      <c r="D4" s="320"/>
      <c r="E4" s="320"/>
      <c r="F4" s="320"/>
      <c r="G4" s="320"/>
      <c r="H4" s="320"/>
      <c r="I4" s="461"/>
      <c r="J4" s="461"/>
      <c r="K4" s="461"/>
      <c r="L4" s="461"/>
    </row>
    <row r="5" spans="1:44" ht="6" customHeight="1" thickBot="1">
      <c r="A5" s="147"/>
      <c r="B5" s="148"/>
      <c r="C5" s="149"/>
      <c r="D5" s="149"/>
      <c r="E5" s="149"/>
      <c r="F5" s="149"/>
      <c r="G5" s="149"/>
      <c r="H5" s="149"/>
      <c r="I5" s="147"/>
      <c r="J5" s="147"/>
      <c r="K5" s="147"/>
      <c r="L5" s="147"/>
    </row>
    <row r="6" spans="1:44" ht="21.6" thickBot="1">
      <c r="A6" s="147"/>
      <c r="B6" s="462" t="s">
        <v>0</v>
      </c>
      <c r="C6" s="462" t="s">
        <v>31</v>
      </c>
      <c r="D6" s="462" t="s">
        <v>37</v>
      </c>
      <c r="E6" s="462" t="s">
        <v>40</v>
      </c>
      <c r="F6" s="458" t="s">
        <v>243</v>
      </c>
      <c r="G6" s="459"/>
      <c r="H6" s="460"/>
      <c r="I6" s="465" t="s">
        <v>242</v>
      </c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6"/>
    </row>
    <row r="7" spans="1:44" ht="62.25" customHeight="1">
      <c r="A7" s="147"/>
      <c r="B7" s="463"/>
      <c r="C7" s="463"/>
      <c r="D7" s="464"/>
      <c r="E7" s="463"/>
      <c r="F7" s="287" t="s">
        <v>15</v>
      </c>
      <c r="G7" s="287" t="s">
        <v>16</v>
      </c>
      <c r="H7" s="255" t="s">
        <v>14</v>
      </c>
      <c r="I7" s="439" t="s">
        <v>2</v>
      </c>
      <c r="J7" s="439"/>
      <c r="K7" s="439"/>
      <c r="L7" s="439" t="s">
        <v>3</v>
      </c>
      <c r="M7" s="439"/>
      <c r="N7" s="439"/>
      <c r="O7" s="439" t="s">
        <v>4</v>
      </c>
      <c r="P7" s="439"/>
      <c r="Q7" s="439"/>
      <c r="R7" s="439" t="s">
        <v>5</v>
      </c>
      <c r="S7" s="439"/>
      <c r="T7" s="439"/>
      <c r="U7" s="439" t="s">
        <v>6</v>
      </c>
      <c r="V7" s="439"/>
      <c r="W7" s="439"/>
      <c r="X7" s="439" t="s">
        <v>7</v>
      </c>
      <c r="Y7" s="439"/>
      <c r="Z7" s="439"/>
      <c r="AA7" s="439" t="s">
        <v>8</v>
      </c>
      <c r="AB7" s="439"/>
      <c r="AC7" s="439"/>
      <c r="AD7" s="439" t="s">
        <v>9</v>
      </c>
      <c r="AE7" s="439"/>
      <c r="AF7" s="439"/>
      <c r="AG7" s="439" t="s">
        <v>10</v>
      </c>
      <c r="AH7" s="439"/>
      <c r="AI7" s="439"/>
      <c r="AJ7" s="439" t="s">
        <v>11</v>
      </c>
      <c r="AK7" s="439"/>
      <c r="AL7" s="439"/>
      <c r="AM7" s="439" t="s">
        <v>12</v>
      </c>
      <c r="AN7" s="439"/>
      <c r="AO7" s="439"/>
      <c r="AP7" s="439" t="s">
        <v>13</v>
      </c>
      <c r="AQ7" s="439"/>
      <c r="AR7" s="457"/>
    </row>
    <row r="8" spans="1:44" ht="22.8">
      <c r="A8" s="147"/>
      <c r="B8" s="448" t="s">
        <v>191</v>
      </c>
      <c r="C8" s="448"/>
      <c r="D8" s="448"/>
      <c r="E8" s="448"/>
      <c r="F8" s="448"/>
      <c r="G8" s="258"/>
      <c r="H8" s="150"/>
      <c r="I8" s="273" t="s">
        <v>15</v>
      </c>
      <c r="J8" s="273" t="s">
        <v>16</v>
      </c>
      <c r="K8" s="273" t="s">
        <v>14</v>
      </c>
      <c r="L8" s="273" t="s">
        <v>15</v>
      </c>
      <c r="M8" s="273" t="s">
        <v>16</v>
      </c>
      <c r="N8" s="273" t="s">
        <v>14</v>
      </c>
      <c r="O8" s="273" t="s">
        <v>15</v>
      </c>
      <c r="P8" s="273" t="s">
        <v>16</v>
      </c>
      <c r="Q8" s="273" t="s">
        <v>14</v>
      </c>
      <c r="R8" s="273" t="s">
        <v>15</v>
      </c>
      <c r="S8" s="273" t="s">
        <v>16</v>
      </c>
      <c r="T8" s="273" t="s">
        <v>14</v>
      </c>
      <c r="U8" s="273" t="s">
        <v>15</v>
      </c>
      <c r="V8" s="273" t="s">
        <v>16</v>
      </c>
      <c r="W8" s="273" t="s">
        <v>14</v>
      </c>
      <c r="X8" s="273" t="s">
        <v>15</v>
      </c>
      <c r="Y8" s="273" t="s">
        <v>16</v>
      </c>
      <c r="Z8" s="273" t="s">
        <v>14</v>
      </c>
      <c r="AA8" s="273" t="s">
        <v>15</v>
      </c>
      <c r="AB8" s="273" t="s">
        <v>16</v>
      </c>
      <c r="AC8" s="273" t="s">
        <v>14</v>
      </c>
      <c r="AD8" s="273" t="s">
        <v>15</v>
      </c>
      <c r="AE8" s="273" t="s">
        <v>16</v>
      </c>
      <c r="AF8" s="273" t="s">
        <v>14</v>
      </c>
      <c r="AG8" s="273" t="s">
        <v>15</v>
      </c>
      <c r="AH8" s="273" t="s">
        <v>16</v>
      </c>
      <c r="AI8" s="273" t="s">
        <v>14</v>
      </c>
      <c r="AJ8" s="273" t="s">
        <v>15</v>
      </c>
      <c r="AK8" s="273" t="s">
        <v>16</v>
      </c>
      <c r="AL8" s="273" t="s">
        <v>14</v>
      </c>
      <c r="AM8" s="273" t="s">
        <v>15</v>
      </c>
      <c r="AN8" s="273" t="s">
        <v>16</v>
      </c>
      <c r="AO8" s="273" t="s">
        <v>14</v>
      </c>
      <c r="AP8" s="273" t="s">
        <v>15</v>
      </c>
      <c r="AQ8" s="273" t="s">
        <v>16</v>
      </c>
      <c r="AR8" s="274" t="s">
        <v>14</v>
      </c>
    </row>
    <row r="9" spans="1:44" ht="31.5" customHeight="1">
      <c r="A9" s="147"/>
      <c r="B9" s="153" t="s">
        <v>139</v>
      </c>
      <c r="C9" s="154" t="s">
        <v>88</v>
      </c>
      <c r="D9" s="155" t="s">
        <v>89</v>
      </c>
      <c r="E9" s="219">
        <v>855</v>
      </c>
      <c r="F9" s="156">
        <v>861</v>
      </c>
      <c r="G9" s="279"/>
      <c r="H9" s="153"/>
      <c r="I9" s="275"/>
      <c r="J9" s="276"/>
      <c r="K9" s="276"/>
      <c r="L9" s="276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156">
        <v>861</v>
      </c>
      <c r="AQ9" s="283"/>
      <c r="AR9" s="284"/>
    </row>
    <row r="10" spans="1:44" ht="31.5" customHeight="1">
      <c r="A10" s="147"/>
      <c r="B10" s="218" t="s">
        <v>141</v>
      </c>
      <c r="C10" s="158" t="s">
        <v>190</v>
      </c>
      <c r="D10" s="165" t="s">
        <v>90</v>
      </c>
      <c r="E10" s="220">
        <v>237.8</v>
      </c>
      <c r="F10" s="162">
        <v>237.9</v>
      </c>
      <c r="G10" s="256"/>
      <c r="H10" s="218"/>
      <c r="I10" s="275"/>
      <c r="J10" s="276"/>
      <c r="K10" s="276"/>
      <c r="L10" s="276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162">
        <v>237.9</v>
      </c>
      <c r="AQ10" s="285"/>
      <c r="AR10" s="284"/>
    </row>
    <row r="11" spans="1:44" ht="31.5" customHeight="1">
      <c r="A11" s="147"/>
      <c r="B11" s="218" t="s">
        <v>166</v>
      </c>
      <c r="C11" s="158" t="s">
        <v>192</v>
      </c>
      <c r="D11" s="165" t="s">
        <v>14</v>
      </c>
      <c r="E11" s="220">
        <v>4.1900000000000004</v>
      </c>
      <c r="F11" s="162">
        <v>4.1900000000000004</v>
      </c>
      <c r="G11" s="256"/>
      <c r="H11" s="218"/>
      <c r="I11" s="275"/>
      <c r="J11" s="276"/>
      <c r="K11" s="276"/>
      <c r="L11" s="276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162">
        <v>4.1900000000000004</v>
      </c>
      <c r="AQ11" s="286"/>
      <c r="AR11" s="284"/>
    </row>
    <row r="12" spans="1:44" ht="74.25" customHeight="1">
      <c r="A12" s="147"/>
      <c r="B12" s="218" t="s">
        <v>167</v>
      </c>
      <c r="C12" s="158" t="s">
        <v>91</v>
      </c>
      <c r="D12" s="165" t="s">
        <v>14</v>
      </c>
      <c r="E12" s="219">
        <v>92.99</v>
      </c>
      <c r="F12" s="156">
        <v>92.99</v>
      </c>
      <c r="G12" s="279"/>
      <c r="H12" s="218"/>
      <c r="I12" s="275"/>
      <c r="J12" s="276"/>
      <c r="K12" s="276"/>
      <c r="L12" s="276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156">
        <v>92.99</v>
      </c>
      <c r="AQ12" s="285"/>
      <c r="AR12" s="284"/>
    </row>
    <row r="13" spans="1:44" ht="31.5" customHeight="1">
      <c r="A13" s="147"/>
      <c r="B13" s="218" t="s">
        <v>168</v>
      </c>
      <c r="C13" s="158" t="s">
        <v>92</v>
      </c>
      <c r="D13" s="165" t="s">
        <v>93</v>
      </c>
      <c r="E13" s="219">
        <v>7</v>
      </c>
      <c r="F13" s="156">
        <v>7</v>
      </c>
      <c r="G13" s="279"/>
      <c r="H13" s="218"/>
      <c r="I13" s="275"/>
      <c r="J13" s="276"/>
      <c r="K13" s="276"/>
      <c r="L13" s="276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156">
        <v>7</v>
      </c>
      <c r="AQ13" s="285"/>
      <c r="AR13" s="284"/>
    </row>
    <row r="14" spans="1:44" ht="31.5" customHeight="1">
      <c r="A14" s="147"/>
      <c r="B14" s="218" t="s">
        <v>169</v>
      </c>
      <c r="C14" s="158" t="s">
        <v>193</v>
      </c>
      <c r="D14" s="165" t="s">
        <v>14</v>
      </c>
      <c r="E14" s="221">
        <v>1.3</v>
      </c>
      <c r="F14" s="156">
        <v>1.3</v>
      </c>
      <c r="G14" s="279"/>
      <c r="H14" s="218"/>
      <c r="I14" s="275"/>
      <c r="J14" s="276"/>
      <c r="K14" s="276"/>
      <c r="L14" s="276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156">
        <v>1.3</v>
      </c>
      <c r="AQ14" s="285"/>
      <c r="AR14" s="284"/>
    </row>
    <row r="15" spans="1:44" ht="31.5" customHeight="1">
      <c r="A15" s="147"/>
      <c r="B15" s="218" t="s">
        <v>170</v>
      </c>
      <c r="C15" s="158" t="s">
        <v>194</v>
      </c>
      <c r="D15" s="165"/>
      <c r="E15" s="221">
        <v>1</v>
      </c>
      <c r="F15" s="156">
        <v>1</v>
      </c>
      <c r="G15" s="279"/>
      <c r="H15" s="218"/>
      <c r="I15" s="275"/>
      <c r="J15" s="276"/>
      <c r="K15" s="276"/>
      <c r="L15" s="276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156">
        <v>1</v>
      </c>
      <c r="AQ15" s="285"/>
      <c r="AR15" s="284"/>
    </row>
    <row r="16" spans="1:44" ht="55.5" customHeight="1">
      <c r="A16" s="147"/>
      <c r="B16" s="155" t="s">
        <v>244</v>
      </c>
      <c r="C16" s="158" t="s">
        <v>245</v>
      </c>
      <c r="D16" s="165" t="s">
        <v>14</v>
      </c>
      <c r="E16" s="221">
        <v>0.7</v>
      </c>
      <c r="F16" s="156">
        <v>0.7</v>
      </c>
      <c r="G16" s="156"/>
      <c r="H16" s="155"/>
      <c r="I16" s="275"/>
      <c r="J16" s="276"/>
      <c r="K16" s="276"/>
      <c r="L16" s="276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156">
        <v>0.7</v>
      </c>
      <c r="AQ16" s="285"/>
      <c r="AR16" s="284"/>
    </row>
    <row r="17" spans="1:44" ht="55.5" customHeight="1">
      <c r="A17" s="147"/>
      <c r="B17" s="454" t="s">
        <v>246</v>
      </c>
      <c r="C17" s="455"/>
      <c r="D17" s="455"/>
      <c r="E17" s="455"/>
      <c r="F17" s="455"/>
      <c r="G17" s="455"/>
      <c r="H17" s="455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</row>
    <row r="18" spans="1:44" ht="30" customHeight="1">
      <c r="A18" s="147"/>
      <c r="B18" s="442" t="s">
        <v>118</v>
      </c>
      <c r="C18" s="159" t="s">
        <v>195</v>
      </c>
      <c r="D18" s="155"/>
      <c r="E18" s="222"/>
      <c r="F18" s="160"/>
      <c r="G18" s="160"/>
      <c r="H18" s="161"/>
      <c r="I18" s="275"/>
      <c r="J18" s="276"/>
      <c r="K18" s="276"/>
      <c r="L18" s="276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160"/>
      <c r="AQ18" s="277"/>
      <c r="AR18" s="277"/>
    </row>
    <row r="19" spans="1:44" ht="25.5" customHeight="1">
      <c r="A19" s="147"/>
      <c r="B19" s="443"/>
      <c r="C19" s="163" t="s">
        <v>172</v>
      </c>
      <c r="D19" s="165" t="s">
        <v>70</v>
      </c>
      <c r="E19" s="220">
        <v>26.5</v>
      </c>
      <c r="F19" s="220">
        <v>26.5</v>
      </c>
      <c r="G19" s="278"/>
      <c r="H19" s="164"/>
      <c r="I19" s="275"/>
      <c r="J19" s="276"/>
      <c r="K19" s="276"/>
      <c r="L19" s="276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20">
        <v>26.5</v>
      </c>
      <c r="AQ19" s="277"/>
      <c r="AR19" s="277"/>
    </row>
    <row r="20" spans="1:44" ht="30" customHeight="1">
      <c r="A20" s="147"/>
      <c r="B20" s="444"/>
      <c r="C20" s="163" t="s">
        <v>173</v>
      </c>
      <c r="D20" s="165" t="s">
        <v>70</v>
      </c>
      <c r="E20" s="220">
        <v>6.5</v>
      </c>
      <c r="F20" s="220">
        <v>6.5</v>
      </c>
      <c r="G20" s="278"/>
      <c r="H20" s="164"/>
      <c r="I20" s="275"/>
      <c r="J20" s="276"/>
      <c r="K20" s="276"/>
      <c r="L20" s="276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20">
        <v>6.5</v>
      </c>
      <c r="AQ20" s="277"/>
      <c r="AR20" s="277"/>
    </row>
    <row r="21" spans="1:44" ht="32.25" customHeight="1">
      <c r="A21" s="147"/>
      <c r="B21" s="445" t="s">
        <v>119</v>
      </c>
      <c r="C21" s="163" t="s">
        <v>71</v>
      </c>
      <c r="D21" s="165"/>
      <c r="E21" s="220"/>
      <c r="F21" s="162"/>
      <c r="G21" s="280"/>
      <c r="H21" s="164"/>
      <c r="I21" s="275"/>
      <c r="J21" s="276"/>
      <c r="K21" s="276"/>
      <c r="L21" s="276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162"/>
      <c r="AQ21" s="277"/>
      <c r="AR21" s="277"/>
    </row>
    <row r="22" spans="1:44" ht="33.75" customHeight="1">
      <c r="A22" s="147"/>
      <c r="B22" s="446"/>
      <c r="C22" s="163" t="s">
        <v>174</v>
      </c>
      <c r="D22" s="165" t="s">
        <v>70</v>
      </c>
      <c r="E22" s="220">
        <v>1242.25</v>
      </c>
      <c r="F22" s="220">
        <v>1242.25</v>
      </c>
      <c r="G22" s="278"/>
      <c r="H22" s="164"/>
      <c r="I22" s="275"/>
      <c r="J22" s="276"/>
      <c r="K22" s="276"/>
      <c r="L22" s="276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20">
        <v>1242.25</v>
      </c>
      <c r="AQ22" s="277"/>
      <c r="AR22" s="277"/>
    </row>
    <row r="23" spans="1:44" ht="36.75" customHeight="1">
      <c r="A23" s="147"/>
      <c r="B23" s="447"/>
      <c r="C23" s="163" t="s">
        <v>175</v>
      </c>
      <c r="D23" s="165" t="s">
        <v>70</v>
      </c>
      <c r="E23" s="220">
        <v>1946.7</v>
      </c>
      <c r="F23" s="220">
        <v>1946.7</v>
      </c>
      <c r="G23" s="278"/>
      <c r="H23" s="164"/>
      <c r="I23" s="275"/>
      <c r="J23" s="276"/>
      <c r="K23" s="276"/>
      <c r="L23" s="276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20">
        <v>1946.7</v>
      </c>
      <c r="AQ23" s="277"/>
      <c r="AR23" s="277"/>
    </row>
    <row r="24" spans="1:44" ht="32.25" customHeight="1">
      <c r="A24" s="147"/>
      <c r="B24" s="162" t="s">
        <v>120</v>
      </c>
      <c r="C24" s="163" t="s">
        <v>196</v>
      </c>
      <c r="D24" s="165" t="s">
        <v>70</v>
      </c>
      <c r="E24" s="220">
        <v>6.13</v>
      </c>
      <c r="F24" s="162">
        <v>6.13</v>
      </c>
      <c r="G24" s="280"/>
      <c r="H24" s="164"/>
      <c r="I24" s="275"/>
      <c r="J24" s="276"/>
      <c r="K24" s="276"/>
      <c r="L24" s="276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162">
        <v>6.13</v>
      </c>
      <c r="AQ24" s="277"/>
      <c r="AR24" s="277"/>
    </row>
    <row r="25" spans="1:44" ht="45" customHeight="1">
      <c r="A25" s="147"/>
      <c r="B25" s="162" t="s">
        <v>121</v>
      </c>
      <c r="C25" s="163" t="s">
        <v>73</v>
      </c>
      <c r="D25" s="165" t="s">
        <v>70</v>
      </c>
      <c r="E25" s="223">
        <v>105</v>
      </c>
      <c r="F25" s="217">
        <v>105</v>
      </c>
      <c r="G25" s="281"/>
      <c r="H25" s="164"/>
      <c r="I25" s="275"/>
      <c r="J25" s="276"/>
      <c r="K25" s="276"/>
      <c r="L25" s="276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57">
        <v>105</v>
      </c>
      <c r="AQ25" s="277"/>
      <c r="AR25" s="277"/>
    </row>
    <row r="26" spans="1:44" ht="52.5" customHeight="1">
      <c r="A26" s="147"/>
      <c r="B26" s="449" t="s">
        <v>150</v>
      </c>
      <c r="C26" s="163" t="s">
        <v>197</v>
      </c>
      <c r="D26" s="155"/>
      <c r="E26" s="222"/>
      <c r="F26" s="160"/>
      <c r="G26" s="282"/>
      <c r="H26" s="164"/>
      <c r="I26" s="275"/>
      <c r="J26" s="276"/>
      <c r="K26" s="276"/>
      <c r="L26" s="276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160"/>
      <c r="AQ26" s="277"/>
      <c r="AR26" s="277"/>
    </row>
    <row r="27" spans="1:44" ht="27" customHeight="1">
      <c r="A27" s="147"/>
      <c r="B27" s="450"/>
      <c r="C27" s="163" t="s">
        <v>74</v>
      </c>
      <c r="D27" s="165" t="s">
        <v>14</v>
      </c>
      <c r="E27" s="220">
        <v>0.75</v>
      </c>
      <c r="F27" s="220">
        <v>0.75</v>
      </c>
      <c r="G27" s="278"/>
      <c r="H27" s="164"/>
      <c r="I27" s="275"/>
      <c r="J27" s="276"/>
      <c r="K27" s="276"/>
      <c r="L27" s="276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20">
        <v>0.75</v>
      </c>
      <c r="AQ27" s="277"/>
      <c r="AR27" s="277"/>
    </row>
    <row r="28" spans="1:44" ht="23.25" customHeight="1">
      <c r="A28" s="147"/>
      <c r="B28" s="451"/>
      <c r="C28" s="163" t="s">
        <v>75</v>
      </c>
      <c r="D28" s="165" t="s">
        <v>14</v>
      </c>
      <c r="E28" s="220">
        <v>0.18</v>
      </c>
      <c r="F28" s="220">
        <v>0.18</v>
      </c>
      <c r="G28" s="278"/>
      <c r="H28" s="164"/>
      <c r="I28" s="275"/>
      <c r="J28" s="276"/>
      <c r="K28" s="276"/>
      <c r="L28" s="276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20">
        <v>0.18</v>
      </c>
      <c r="AQ28" s="277"/>
      <c r="AR28" s="277"/>
    </row>
    <row r="29" spans="1:44" ht="52.5" customHeight="1">
      <c r="A29" s="147"/>
      <c r="B29" s="449" t="s">
        <v>152</v>
      </c>
      <c r="C29" s="163" t="s">
        <v>198</v>
      </c>
      <c r="D29" s="165"/>
      <c r="E29" s="220"/>
      <c r="F29" s="162"/>
      <c r="G29" s="280"/>
      <c r="H29" s="164"/>
      <c r="I29" s="275"/>
      <c r="J29" s="276"/>
      <c r="K29" s="276"/>
      <c r="L29" s="276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162"/>
      <c r="AQ29" s="277"/>
      <c r="AR29" s="277"/>
    </row>
    <row r="30" spans="1:44" ht="33" customHeight="1">
      <c r="A30" s="147"/>
      <c r="B30" s="450"/>
      <c r="C30" s="163" t="s">
        <v>76</v>
      </c>
      <c r="D30" s="165" t="s">
        <v>14</v>
      </c>
      <c r="E30" s="220">
        <v>45.92</v>
      </c>
      <c r="F30" s="162">
        <v>45.92</v>
      </c>
      <c r="G30" s="280"/>
      <c r="H30" s="164"/>
      <c r="I30" s="275"/>
      <c r="J30" s="276"/>
      <c r="K30" s="276"/>
      <c r="L30" s="276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162">
        <v>45.92</v>
      </c>
      <c r="AQ30" s="277"/>
      <c r="AR30" s="277"/>
    </row>
    <row r="31" spans="1:44" ht="34.5" customHeight="1">
      <c r="A31" s="147"/>
      <c r="B31" s="451"/>
      <c r="C31" s="163" t="s">
        <v>77</v>
      </c>
      <c r="D31" s="165" t="s">
        <v>14</v>
      </c>
      <c r="E31" s="220">
        <v>16.350000000000001</v>
      </c>
      <c r="F31" s="162">
        <v>16.350000000000001</v>
      </c>
      <c r="G31" s="280"/>
      <c r="H31" s="164"/>
      <c r="I31" s="275"/>
      <c r="J31" s="276"/>
      <c r="K31" s="276"/>
      <c r="L31" s="276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162">
        <v>16.350000000000001</v>
      </c>
      <c r="AQ31" s="277"/>
      <c r="AR31" s="277"/>
    </row>
    <row r="32" spans="1:44" ht="39.75" customHeight="1">
      <c r="A32" s="147"/>
      <c r="B32" s="165" t="s">
        <v>155</v>
      </c>
      <c r="C32" s="163" t="s">
        <v>78</v>
      </c>
      <c r="D32" s="165" t="s">
        <v>79</v>
      </c>
      <c r="E32" s="220">
        <v>78</v>
      </c>
      <c r="F32" s="162">
        <v>78</v>
      </c>
      <c r="G32" s="280"/>
      <c r="H32" s="164"/>
      <c r="I32" s="275"/>
      <c r="J32" s="276"/>
      <c r="K32" s="276"/>
      <c r="L32" s="276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162">
        <v>78</v>
      </c>
      <c r="AQ32" s="277"/>
      <c r="AR32" s="277"/>
    </row>
    <row r="33" spans="1:44" ht="42.75" customHeight="1">
      <c r="A33" s="147"/>
      <c r="B33" s="165" t="s">
        <v>160</v>
      </c>
      <c r="C33" s="163" t="s">
        <v>199</v>
      </c>
      <c r="D33" s="165" t="s">
        <v>70</v>
      </c>
      <c r="E33" s="220">
        <v>1300</v>
      </c>
      <c r="F33" s="162">
        <v>1300</v>
      </c>
      <c r="G33" s="280"/>
      <c r="H33" s="164"/>
      <c r="I33" s="275"/>
      <c r="J33" s="276"/>
      <c r="K33" s="276"/>
      <c r="L33" s="276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162">
        <v>1300</v>
      </c>
      <c r="AQ33" s="277"/>
      <c r="AR33" s="277"/>
    </row>
    <row r="34" spans="1:44" ht="48.75" customHeight="1">
      <c r="A34" s="147"/>
      <c r="B34" s="165" t="s">
        <v>171</v>
      </c>
      <c r="C34" s="163" t="s">
        <v>200</v>
      </c>
      <c r="D34" s="165" t="s">
        <v>72</v>
      </c>
      <c r="E34" s="220">
        <v>6</v>
      </c>
      <c r="F34" s="162">
        <v>6</v>
      </c>
      <c r="G34" s="280"/>
      <c r="H34" s="164"/>
      <c r="I34" s="275"/>
      <c r="J34" s="276"/>
      <c r="K34" s="276"/>
      <c r="L34" s="276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162">
        <v>6</v>
      </c>
      <c r="AQ34" s="277"/>
      <c r="AR34" s="277"/>
    </row>
    <row r="35" spans="1:44" ht="37.5" customHeight="1">
      <c r="A35" s="147"/>
      <c r="B35" s="165" t="s">
        <v>201</v>
      </c>
      <c r="C35" s="163" t="s">
        <v>80</v>
      </c>
      <c r="D35" s="165" t="s">
        <v>81</v>
      </c>
      <c r="E35" s="220">
        <v>20716</v>
      </c>
      <c r="F35" s="162">
        <v>20716</v>
      </c>
      <c r="G35" s="280"/>
      <c r="H35" s="164"/>
      <c r="I35" s="275"/>
      <c r="J35" s="276"/>
      <c r="K35" s="276"/>
      <c r="L35" s="276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162">
        <v>20716</v>
      </c>
      <c r="AQ35" s="277"/>
      <c r="AR35" s="277"/>
    </row>
    <row r="36" spans="1:44" ht="36" customHeight="1">
      <c r="A36" s="147"/>
      <c r="B36" s="155" t="s">
        <v>34</v>
      </c>
      <c r="C36" s="163" t="s">
        <v>183</v>
      </c>
      <c r="D36" s="155" t="s">
        <v>14</v>
      </c>
      <c r="E36" s="220">
        <v>100</v>
      </c>
      <c r="F36" s="162">
        <v>100</v>
      </c>
      <c r="G36" s="162"/>
      <c r="H36" s="161"/>
      <c r="I36" s="275"/>
      <c r="J36" s="276"/>
      <c r="K36" s="276"/>
      <c r="L36" s="276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162">
        <v>100</v>
      </c>
      <c r="AQ36" s="277"/>
      <c r="AR36" s="277"/>
    </row>
    <row r="37" spans="1:44" ht="23.4">
      <c r="A37" s="147"/>
      <c r="B37" s="166"/>
      <c r="C37" s="167" t="s">
        <v>38</v>
      </c>
      <c r="D37" s="167"/>
      <c r="E37" s="168"/>
      <c r="F37" s="168"/>
      <c r="G37" s="168"/>
      <c r="H37" s="168"/>
      <c r="I37" s="169"/>
      <c r="J37" s="151"/>
      <c r="K37" s="151"/>
      <c r="L37" s="151"/>
    </row>
    <row r="38" spans="1:44" ht="23.4">
      <c r="A38" s="147"/>
      <c r="B38" s="166"/>
      <c r="C38" s="452" t="s">
        <v>57</v>
      </c>
      <c r="D38" s="453"/>
      <c r="E38" s="453"/>
      <c r="F38" s="453"/>
      <c r="G38" s="453"/>
      <c r="H38" s="453"/>
      <c r="I38" s="169"/>
      <c r="J38" s="151"/>
      <c r="K38" s="151"/>
      <c r="L38" s="151"/>
    </row>
    <row r="39" spans="1:44" ht="11.25" customHeight="1">
      <c r="A39" s="147"/>
      <c r="B39" s="170"/>
      <c r="C39" s="171"/>
      <c r="D39" s="172"/>
      <c r="E39" s="172"/>
      <c r="F39" s="172"/>
      <c r="G39" s="172"/>
      <c r="H39" s="172"/>
      <c r="I39" s="157"/>
      <c r="J39" s="147"/>
      <c r="K39" s="147"/>
      <c r="L39" s="147"/>
    </row>
    <row r="40" spans="1:44" ht="30.6">
      <c r="A40" s="216"/>
      <c r="B40" s="215" t="s">
        <v>35</v>
      </c>
      <c r="C40" s="191"/>
      <c r="D40" s="440" t="s">
        <v>181</v>
      </c>
      <c r="E40" s="441"/>
      <c r="F40" s="193"/>
      <c r="G40" s="193"/>
      <c r="H40" s="194"/>
      <c r="I40" s="5"/>
      <c r="J40" s="152"/>
      <c r="K40" s="152"/>
      <c r="L40" s="152"/>
    </row>
    <row r="41" spans="1:44" ht="11.25" customHeight="1">
      <c r="A41" s="147"/>
      <c r="B41" s="191"/>
      <c r="C41" s="191"/>
      <c r="D41" s="191"/>
      <c r="E41" s="192"/>
      <c r="F41" s="193"/>
      <c r="G41" s="193"/>
      <c r="H41" s="193"/>
      <c r="I41" s="5"/>
      <c r="J41" s="152"/>
      <c r="K41" s="152"/>
      <c r="L41" s="152"/>
    </row>
    <row r="42" spans="1:44" ht="30.6">
      <c r="A42" s="147"/>
      <c r="B42" s="191" t="s">
        <v>24</v>
      </c>
      <c r="C42" s="191"/>
      <c r="D42" s="191"/>
      <c r="E42" s="192"/>
      <c r="F42" s="193"/>
      <c r="G42" s="193"/>
      <c r="H42" s="193"/>
      <c r="I42" s="5"/>
      <c r="J42" s="152"/>
      <c r="K42" s="152"/>
      <c r="L42" s="152"/>
    </row>
    <row r="43" spans="1:44" ht="30.6">
      <c r="A43" s="147"/>
      <c r="B43" s="191" t="s">
        <v>111</v>
      </c>
      <c r="C43" s="191"/>
      <c r="D43" s="191"/>
      <c r="E43" s="192"/>
      <c r="F43" s="193"/>
      <c r="G43" s="193"/>
      <c r="H43" s="193"/>
      <c r="I43" s="5"/>
      <c r="J43" s="152"/>
      <c r="K43" s="152"/>
      <c r="L43" s="152"/>
    </row>
    <row r="44" spans="1:44" ht="22.8">
      <c r="A44" s="147"/>
      <c r="B44" s="5" t="s">
        <v>30</v>
      </c>
      <c r="C44" s="5" t="s">
        <v>87</v>
      </c>
      <c r="D44" s="5"/>
      <c r="E44" s="6"/>
      <c r="F44" s="7"/>
      <c r="G44" s="7"/>
      <c r="H44" s="7"/>
      <c r="I44" s="5"/>
      <c r="J44" s="152"/>
      <c r="K44" s="152"/>
      <c r="L44" s="152"/>
    </row>
  </sheetData>
  <mergeCells count="27">
    <mergeCell ref="F6:H6"/>
    <mergeCell ref="B4:L4"/>
    <mergeCell ref="B6:B7"/>
    <mergeCell ref="C6:C7"/>
    <mergeCell ref="D6:D7"/>
    <mergeCell ref="E6:E7"/>
    <mergeCell ref="I6:AR6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D40:E40"/>
    <mergeCell ref="B18:B20"/>
    <mergeCell ref="B21:B23"/>
    <mergeCell ref="B8:F8"/>
    <mergeCell ref="B26:B28"/>
    <mergeCell ref="B29:B31"/>
    <mergeCell ref="C38:H38"/>
    <mergeCell ref="B17:AR17"/>
    <mergeCell ref="AM7:AO7"/>
    <mergeCell ref="AP7:AR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F10" sqref="F10:K10"/>
    </sheetView>
  </sheetViews>
  <sheetFormatPr defaultRowHeight="14.4"/>
  <cols>
    <col min="5" max="5" width="25.88671875" customWidth="1"/>
    <col min="11" max="11" width="52.33203125" customWidth="1"/>
  </cols>
  <sheetData>
    <row r="2" spans="1:11" ht="18">
      <c r="B2" s="467" t="s">
        <v>116</v>
      </c>
      <c r="C2" s="321"/>
      <c r="D2" s="321"/>
      <c r="E2" s="321"/>
      <c r="F2" s="321"/>
      <c r="G2" s="321"/>
      <c r="H2" s="321"/>
      <c r="I2" s="321"/>
      <c r="J2" s="321"/>
      <c r="K2" s="321"/>
    </row>
    <row r="3" spans="1:11" ht="3" customHeight="1">
      <c r="B3" s="26"/>
      <c r="C3" s="27"/>
    </row>
    <row r="4" spans="1:11" ht="30.75" customHeight="1">
      <c r="B4" s="468" t="s">
        <v>127</v>
      </c>
      <c r="C4" s="468"/>
      <c r="D4" s="321"/>
      <c r="E4" s="321"/>
      <c r="F4" s="321"/>
      <c r="G4" s="321"/>
      <c r="H4" s="321"/>
      <c r="I4" s="321"/>
      <c r="J4" s="321"/>
      <c r="K4" s="321"/>
    </row>
    <row r="5" spans="1:11" ht="57.75" customHeight="1">
      <c r="B5" s="469" t="s">
        <v>188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5.6">
      <c r="B6" s="470" t="s">
        <v>117</v>
      </c>
      <c r="C6" s="470"/>
      <c r="D6" s="321"/>
      <c r="E6" s="321"/>
      <c r="F6" s="321"/>
      <c r="G6" s="321"/>
      <c r="H6" s="321"/>
      <c r="I6" s="321"/>
      <c r="J6" s="321"/>
      <c r="K6" s="321"/>
    </row>
    <row r="7" spans="1:11" ht="37.5" customHeight="1">
      <c r="A7" s="480" t="s">
        <v>32</v>
      </c>
      <c r="B7" s="483">
        <v>5</v>
      </c>
      <c r="C7" s="484"/>
      <c r="D7" s="484"/>
      <c r="E7" s="485"/>
      <c r="F7" s="492" t="s">
        <v>251</v>
      </c>
      <c r="G7" s="493"/>
      <c r="H7" s="493"/>
      <c r="I7" s="493"/>
      <c r="J7" s="493"/>
      <c r="K7" s="493"/>
    </row>
    <row r="8" spans="1:11" ht="23.25" customHeight="1">
      <c r="A8" s="481"/>
      <c r="B8" s="486"/>
      <c r="C8" s="487"/>
      <c r="D8" s="487"/>
      <c r="E8" s="488"/>
      <c r="F8" s="494"/>
      <c r="G8" s="493"/>
      <c r="H8" s="493"/>
      <c r="I8" s="493"/>
      <c r="J8" s="493"/>
      <c r="K8" s="493"/>
    </row>
    <row r="9" spans="1:11" ht="19.5" customHeight="1">
      <c r="A9" s="481"/>
      <c r="B9" s="486"/>
      <c r="C9" s="487"/>
      <c r="D9" s="487"/>
      <c r="E9" s="488"/>
      <c r="F9" s="494"/>
      <c r="G9" s="493"/>
      <c r="H9" s="493"/>
      <c r="I9" s="493"/>
      <c r="J9" s="493"/>
      <c r="K9" s="493"/>
    </row>
    <row r="10" spans="1:11" ht="255.75" customHeight="1">
      <c r="A10" s="482"/>
      <c r="B10" s="489"/>
      <c r="C10" s="490"/>
      <c r="D10" s="490"/>
      <c r="E10" s="491"/>
      <c r="F10" s="477" t="s">
        <v>252</v>
      </c>
      <c r="G10" s="478"/>
      <c r="H10" s="478"/>
      <c r="I10" s="478"/>
      <c r="J10" s="478"/>
      <c r="K10" s="479"/>
    </row>
    <row r="11" spans="1:11" ht="15" customHeight="1">
      <c r="A11" s="28" t="s">
        <v>33</v>
      </c>
      <c r="B11" s="473" t="s">
        <v>128</v>
      </c>
      <c r="C11" s="472"/>
      <c r="D11" s="472"/>
      <c r="E11" s="472"/>
      <c r="F11" s="472"/>
      <c r="G11" s="472"/>
      <c r="H11" s="472"/>
      <c r="I11" s="472"/>
      <c r="J11" s="472"/>
      <c r="K11" s="472"/>
    </row>
    <row r="12" spans="1:11" ht="15.6">
      <c r="A12" s="28" t="s">
        <v>118</v>
      </c>
      <c r="B12" s="473" t="s">
        <v>129</v>
      </c>
      <c r="C12" s="472"/>
      <c r="D12" s="472"/>
      <c r="E12" s="472"/>
      <c r="F12" s="472"/>
      <c r="G12" s="472"/>
      <c r="H12" s="472"/>
      <c r="I12" s="472"/>
      <c r="J12" s="472"/>
      <c r="K12" s="472"/>
    </row>
    <row r="13" spans="1:11" ht="15.6">
      <c r="A13" s="28" t="s">
        <v>119</v>
      </c>
      <c r="B13" s="473" t="s">
        <v>130</v>
      </c>
      <c r="C13" s="472"/>
      <c r="D13" s="472"/>
      <c r="E13" s="472"/>
      <c r="F13" s="472"/>
      <c r="G13" s="472"/>
      <c r="H13" s="472"/>
      <c r="I13" s="472"/>
      <c r="J13" s="472"/>
      <c r="K13" s="472"/>
    </row>
    <row r="14" spans="1:11" ht="15.6">
      <c r="A14" s="28" t="s">
        <v>120</v>
      </c>
      <c r="B14" s="474" t="s">
        <v>131</v>
      </c>
      <c r="C14" s="472"/>
      <c r="D14" s="472"/>
      <c r="E14" s="472"/>
      <c r="F14" s="472"/>
      <c r="G14" s="472"/>
      <c r="H14" s="472"/>
      <c r="I14" s="472"/>
      <c r="J14" s="472"/>
      <c r="K14" s="472"/>
    </row>
    <row r="15" spans="1:11" ht="15.6">
      <c r="A15" s="29" t="s">
        <v>121</v>
      </c>
      <c r="B15" s="475" t="s">
        <v>122</v>
      </c>
      <c r="C15" s="472"/>
      <c r="D15" s="472"/>
      <c r="E15" s="472"/>
      <c r="F15" s="472"/>
      <c r="G15" s="472"/>
      <c r="H15" s="472"/>
      <c r="I15" s="472"/>
      <c r="J15" s="472"/>
      <c r="K15" s="472"/>
    </row>
    <row r="16" spans="1:11" ht="47.25" customHeight="1">
      <c r="A16" s="28" t="s">
        <v>34</v>
      </c>
      <c r="B16" s="476" t="s">
        <v>123</v>
      </c>
      <c r="C16" s="472"/>
      <c r="D16" s="472"/>
      <c r="E16" s="472"/>
      <c r="F16" s="472"/>
      <c r="G16" s="472"/>
      <c r="H16" s="472"/>
      <c r="I16" s="472"/>
      <c r="J16" s="472"/>
      <c r="K16" s="472"/>
    </row>
    <row r="17" spans="1:11" ht="15" customHeight="1">
      <c r="A17" s="480" t="s">
        <v>69</v>
      </c>
      <c r="B17" s="476" t="s">
        <v>124</v>
      </c>
      <c r="C17" s="472"/>
      <c r="D17" s="472"/>
      <c r="E17" s="472"/>
      <c r="F17" s="472"/>
      <c r="G17" s="472"/>
      <c r="H17" s="472"/>
      <c r="I17" s="472"/>
      <c r="J17" s="472"/>
      <c r="K17" s="472"/>
    </row>
    <row r="18" spans="1:11" ht="15" customHeight="1">
      <c r="A18" s="498"/>
      <c r="B18" s="476"/>
      <c r="C18" s="472"/>
      <c r="D18" s="472"/>
      <c r="E18" s="472"/>
      <c r="F18" s="472"/>
      <c r="G18" s="472"/>
      <c r="H18" s="472"/>
      <c r="I18" s="472"/>
      <c r="J18" s="472"/>
      <c r="K18" s="472"/>
    </row>
    <row r="19" spans="1:11" ht="15" customHeight="1">
      <c r="A19" s="498"/>
      <c r="B19" s="476"/>
      <c r="C19" s="472"/>
      <c r="D19" s="472"/>
      <c r="E19" s="472"/>
      <c r="F19" s="472"/>
      <c r="G19" s="472"/>
      <c r="H19" s="472"/>
      <c r="I19" s="472"/>
      <c r="J19" s="472"/>
      <c r="K19" s="472"/>
    </row>
    <row r="20" spans="1:11" ht="1.5" customHeight="1">
      <c r="A20" s="498"/>
      <c r="B20" s="476"/>
      <c r="C20" s="472"/>
      <c r="D20" s="472"/>
      <c r="E20" s="472"/>
      <c r="F20" s="472"/>
      <c r="G20" s="472"/>
      <c r="H20" s="472"/>
      <c r="I20" s="472"/>
      <c r="J20" s="472"/>
      <c r="K20" s="472"/>
    </row>
    <row r="21" spans="1:11" ht="18.75" customHeight="1">
      <c r="A21" s="499"/>
      <c r="B21" s="476" t="s">
        <v>125</v>
      </c>
      <c r="C21" s="472"/>
      <c r="D21" s="472"/>
      <c r="E21" s="472"/>
      <c r="F21" s="472"/>
      <c r="G21" s="472"/>
      <c r="H21" s="472"/>
      <c r="I21" s="472"/>
      <c r="J21" s="472"/>
      <c r="K21" s="472"/>
    </row>
    <row r="24" spans="1:11" ht="18">
      <c r="A24" s="190" t="s">
        <v>35</v>
      </c>
      <c r="B24" s="190"/>
      <c r="C24" s="196"/>
      <c r="D24" s="26"/>
      <c r="E24" s="495" t="s">
        <v>181</v>
      </c>
      <c r="F24" s="496"/>
    </row>
    <row r="25" spans="1:11" ht="18">
      <c r="A25" s="195"/>
      <c r="B25" s="471"/>
      <c r="C25" s="471"/>
      <c r="D25" s="26"/>
      <c r="E25" s="26"/>
      <c r="F25" s="26"/>
    </row>
    <row r="26" spans="1:11" ht="18">
      <c r="A26" s="197" t="s">
        <v>126</v>
      </c>
      <c r="B26" s="198"/>
      <c r="C26" s="190"/>
      <c r="D26" s="26"/>
      <c r="E26" s="497" t="s">
        <v>111</v>
      </c>
      <c r="F26" s="321"/>
    </row>
    <row r="27" spans="1:11" ht="15.6">
      <c r="A27" s="30"/>
      <c r="B27" s="31" t="s">
        <v>135</v>
      </c>
      <c r="C27" s="32"/>
      <c r="D27" s="31"/>
      <c r="E27" s="31"/>
      <c r="F27" s="31"/>
    </row>
  </sheetData>
  <mergeCells count="28">
    <mergeCell ref="E24:F24"/>
    <mergeCell ref="E26:F26"/>
    <mergeCell ref="B21:E21"/>
    <mergeCell ref="A17:A21"/>
    <mergeCell ref="B11:E11"/>
    <mergeCell ref="F10:K10"/>
    <mergeCell ref="A7:A10"/>
    <mergeCell ref="B7:E10"/>
    <mergeCell ref="F17:K20"/>
    <mergeCell ref="F21:K21"/>
    <mergeCell ref="F7:K9"/>
    <mergeCell ref="B12:E12"/>
    <mergeCell ref="B2:K2"/>
    <mergeCell ref="B4:K4"/>
    <mergeCell ref="B5:K5"/>
    <mergeCell ref="B6:K6"/>
    <mergeCell ref="B25:C25"/>
    <mergeCell ref="F11:K11"/>
    <mergeCell ref="F12:K12"/>
    <mergeCell ref="F13:K13"/>
    <mergeCell ref="F14:K14"/>
    <mergeCell ref="F15:K15"/>
    <mergeCell ref="F16:K16"/>
    <mergeCell ref="B13:E13"/>
    <mergeCell ref="B14:E14"/>
    <mergeCell ref="B15:E15"/>
    <mergeCell ref="B16:E16"/>
    <mergeCell ref="B17:E20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мероприятий</vt:lpstr>
      <vt:lpstr>показатели табл.4</vt:lpstr>
      <vt:lpstr>табл 5</vt:lpstr>
      <vt:lpstr>'финансирование мероприятий'!Заголовки_для_печати</vt:lpstr>
      <vt:lpstr>'показатели табл.4'!Область_печати</vt:lpstr>
      <vt:lpstr>Титул!Область_печати</vt:lpstr>
      <vt:lpstr>'финансирование мероприятий'!Область_печати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2018-08-06T10:51:30Z</cp:lastPrinted>
  <dcterms:created xsi:type="dcterms:W3CDTF">2012-04-09T03:09:53Z</dcterms:created>
  <dcterms:modified xsi:type="dcterms:W3CDTF">2018-08-10T10:03:34Z</dcterms:modified>
</cp:coreProperties>
</file>